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kogyokyokai-my.sharepoint.com/personal/ktakagai_kogyo-kyokai_gr_jp/Documents/デスクトップ/20250319資源素材学会に送信/"/>
    </mc:Choice>
  </mc:AlternateContent>
  <xr:revisionPtr revIDLastSave="11" documentId="13_ncr:1_{107E0612-4882-4B2F-B2A5-39ACCB82B4D2}" xr6:coauthVersionLast="47" xr6:coauthVersionMax="47" xr10:uidLastSave="{1F836F27-EBE6-469A-9DE4-8A8175823A96}"/>
  <bookViews>
    <workbookView xWindow="28680" yWindow="-120" windowWidth="29040" windowHeight="15840" xr2:uid="{00000000-000D-0000-FFFF-FFFF00000000}"/>
  </bookViews>
  <sheets>
    <sheet name="申込書" sheetId="1" r:id="rId1"/>
    <sheet name="仮単価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" i="1" l="1"/>
  <c r="X9" i="1" s="1"/>
  <c r="Z4" i="1"/>
  <c r="Z9" i="1" s="1"/>
  <c r="X5" i="1"/>
  <c r="Z5" i="1"/>
  <c r="X6" i="1"/>
  <c r="Z6" i="1"/>
  <c r="X7" i="1"/>
  <c r="Z7" i="1"/>
  <c r="X8" i="1"/>
  <c r="Z8" i="1"/>
  <c r="W9" i="1"/>
  <c r="Y9" i="1"/>
  <c r="X11" i="1"/>
  <c r="Z11" i="1"/>
  <c r="X17" i="1"/>
  <c r="X30" i="1" s="1"/>
  <c r="Z17" i="1"/>
  <c r="X18" i="1"/>
  <c r="Z18" i="1"/>
  <c r="X19" i="1"/>
  <c r="Z19" i="1"/>
  <c r="X20" i="1"/>
  <c r="Z20" i="1"/>
  <c r="X21" i="1"/>
  <c r="Z21" i="1"/>
  <c r="X24" i="1"/>
  <c r="Z24" i="1"/>
  <c r="X25" i="1"/>
  <c r="Z25" i="1"/>
  <c r="X26" i="1"/>
  <c r="Z26" i="1"/>
  <c r="X27" i="1"/>
  <c r="Z27" i="1"/>
  <c r="X28" i="1"/>
  <c r="Z28" i="1"/>
  <c r="X29" i="1"/>
  <c r="Z29" i="1"/>
  <c r="W30" i="1"/>
  <c r="Y30" i="1"/>
  <c r="Z30" i="1"/>
  <c r="AH23" i="1"/>
  <c r="AH22" i="1"/>
  <c r="P30" i="1"/>
  <c r="T30" i="1"/>
  <c r="S30" i="1"/>
  <c r="R30" i="1"/>
  <c r="Q30" i="1"/>
  <c r="O30" i="1"/>
  <c r="T9" i="1"/>
  <c r="S9" i="1"/>
  <c r="R9" i="1"/>
  <c r="Q9" i="1"/>
  <c r="P9" i="1"/>
  <c r="O9" i="1"/>
  <c r="N30" i="1"/>
  <c r="N9" i="1"/>
  <c r="AA30" i="1" l="1"/>
  <c r="C13" i="2"/>
  <c r="AB17" i="1" s="1"/>
  <c r="AF18" i="1"/>
  <c r="M30" i="1"/>
  <c r="AF29" i="1"/>
  <c r="AF28" i="1"/>
  <c r="AF27" i="1"/>
  <c r="AF26" i="1"/>
  <c r="AF25" i="1"/>
  <c r="AF24" i="1"/>
  <c r="AF21" i="1"/>
  <c r="AF20" i="1"/>
  <c r="AF19" i="1"/>
  <c r="AF17" i="1"/>
  <c r="AF8" i="1"/>
  <c r="AF7" i="1"/>
  <c r="AF6" i="1"/>
  <c r="AF5" i="1"/>
  <c r="AF4" i="1"/>
  <c r="AD29" i="1"/>
  <c r="AD28" i="1"/>
  <c r="AD27" i="1"/>
  <c r="AD26" i="1"/>
  <c r="AD25" i="1"/>
  <c r="AD24" i="1"/>
  <c r="AD21" i="1"/>
  <c r="AD20" i="1"/>
  <c r="AD19" i="1"/>
  <c r="AD18" i="1"/>
  <c r="AD17" i="1"/>
  <c r="AD8" i="1"/>
  <c r="AD7" i="1"/>
  <c r="AD6" i="1"/>
  <c r="AD5" i="1"/>
  <c r="AD4" i="1"/>
  <c r="AB29" i="1"/>
  <c r="AB25" i="1"/>
  <c r="AB19" i="1"/>
  <c r="AB7" i="1"/>
  <c r="AB5" i="1"/>
  <c r="V29" i="1"/>
  <c r="V28" i="1"/>
  <c r="V27" i="1"/>
  <c r="V26" i="1"/>
  <c r="V25" i="1"/>
  <c r="V24" i="1"/>
  <c r="V21" i="1"/>
  <c r="V20" i="1"/>
  <c r="V19" i="1"/>
  <c r="V18" i="1"/>
  <c r="V17" i="1"/>
  <c r="V8" i="1"/>
  <c r="V7" i="1"/>
  <c r="V6" i="1"/>
  <c r="V5" i="1"/>
  <c r="V4" i="1"/>
  <c r="AE30" i="1"/>
  <c r="AC30" i="1"/>
  <c r="U30" i="1"/>
  <c r="AE9" i="1"/>
  <c r="AC9" i="1"/>
  <c r="AA9" i="1"/>
  <c r="U9" i="1"/>
  <c r="M9" i="1"/>
  <c r="V11" i="1"/>
  <c r="AB11" i="1"/>
  <c r="AD11" i="1"/>
  <c r="AF11" i="1"/>
  <c r="AG29" i="1" l="1"/>
  <c r="AH29" i="1" s="1"/>
  <c r="V9" i="1"/>
  <c r="AG7" i="1"/>
  <c r="AH7" i="1" s="1"/>
  <c r="AF9" i="1"/>
  <c r="AD30" i="1"/>
  <c r="AG17" i="1"/>
  <c r="AH17" i="1" s="1"/>
  <c r="AG11" i="1"/>
  <c r="AD9" i="1"/>
  <c r="AF30" i="1"/>
  <c r="AB21" i="1"/>
  <c r="AG21" i="1" s="1"/>
  <c r="AH21" i="1" s="1"/>
  <c r="AB27" i="1"/>
  <c r="AG27" i="1" s="1"/>
  <c r="AH27" i="1" s="1"/>
  <c r="AB18" i="1"/>
  <c r="AG18" i="1" s="1"/>
  <c r="AH18" i="1" s="1"/>
  <c r="AB24" i="1"/>
  <c r="AG24" i="1" s="1"/>
  <c r="AH24" i="1" s="1"/>
  <c r="AB28" i="1"/>
  <c r="AG28" i="1" s="1"/>
  <c r="AH28" i="1" s="1"/>
  <c r="AB20" i="1"/>
  <c r="AG20" i="1" s="1"/>
  <c r="AH20" i="1" s="1"/>
  <c r="AB26" i="1"/>
  <c r="AG26" i="1" s="1"/>
  <c r="AH26" i="1" s="1"/>
  <c r="AG25" i="1"/>
  <c r="AH25" i="1" s="1"/>
  <c r="V30" i="1"/>
  <c r="AG5" i="1"/>
  <c r="AH5" i="1" s="1"/>
  <c r="AB8" i="1"/>
  <c r="AG8" i="1" s="1"/>
  <c r="AH8" i="1" s="1"/>
  <c r="AB6" i="1"/>
  <c r="AG6" i="1" s="1"/>
  <c r="AH6" i="1" s="1"/>
  <c r="AB4" i="1"/>
  <c r="AG19" i="1"/>
  <c r="AH19" i="1" s="1"/>
  <c r="AB30" i="1" l="1"/>
  <c r="AH30" i="1"/>
  <c r="AG30" i="1"/>
  <c r="AG4" i="1"/>
  <c r="AH4" i="1" s="1"/>
  <c r="AB9" i="1"/>
  <c r="AG9" i="1" l="1"/>
  <c r="AH9" i="1"/>
</calcChain>
</file>

<file path=xl/sharedStrings.xml><?xml version="1.0" encoding="utf-8"?>
<sst xmlns="http://schemas.openxmlformats.org/spreadsheetml/2006/main" count="183" uniqueCount="86">
  <si>
    <t>採鉱・選鉱・新素材</t>
    <rPh sb="0" eb="2">
      <t>サイコウ</t>
    </rPh>
    <rPh sb="3" eb="5">
      <t>センコウ</t>
    </rPh>
    <rPh sb="6" eb="9">
      <t>シンソザイ</t>
    </rPh>
    <phoneticPr fontId="2"/>
  </si>
  <si>
    <t>製錬</t>
    <rPh sb="0" eb="2">
      <t>セイレン</t>
    </rPh>
    <phoneticPr fontId="2"/>
  </si>
  <si>
    <t>分析</t>
    <rPh sb="0" eb="2">
      <t>ブンセキ</t>
    </rPh>
    <phoneticPr fontId="2"/>
  </si>
  <si>
    <t>工務</t>
    <rPh sb="0" eb="2">
      <t>コウム</t>
    </rPh>
    <phoneticPr fontId="2"/>
  </si>
  <si>
    <t>懇親会</t>
    <rPh sb="0" eb="3">
      <t>コンシンカイ</t>
    </rPh>
    <phoneticPr fontId="2"/>
  </si>
  <si>
    <t>見学会単価</t>
    <rPh sb="0" eb="3">
      <t>ケンガクカイ</t>
    </rPh>
    <rPh sb="3" eb="5">
      <t>タンカ</t>
    </rPh>
    <phoneticPr fontId="2"/>
  </si>
  <si>
    <t>Ａ班（鉱山）</t>
    <rPh sb="1" eb="2">
      <t>ハン</t>
    </rPh>
    <rPh sb="3" eb="5">
      <t>コウザン</t>
    </rPh>
    <phoneticPr fontId="2"/>
  </si>
  <si>
    <t>Ｂ班（製錬）</t>
    <rPh sb="1" eb="2">
      <t>ハン</t>
    </rPh>
    <rPh sb="3" eb="5">
      <t>セイレン</t>
    </rPh>
    <phoneticPr fontId="2"/>
  </si>
  <si>
    <t>Ｃ班（分析）</t>
    <rPh sb="1" eb="2">
      <t>ハン</t>
    </rPh>
    <rPh sb="3" eb="5">
      <t>ブンセキ</t>
    </rPh>
    <phoneticPr fontId="2"/>
  </si>
  <si>
    <t>Ｄ班（工務）</t>
    <rPh sb="1" eb="2">
      <t>ハン</t>
    </rPh>
    <rPh sb="3" eb="5">
      <t>コウム</t>
    </rPh>
    <phoneticPr fontId="2"/>
  </si>
  <si>
    <t>Ｅ班（新素材）</t>
    <rPh sb="1" eb="2">
      <t>ハン</t>
    </rPh>
    <rPh sb="3" eb="6">
      <t>シンソザイ</t>
    </rPh>
    <phoneticPr fontId="2"/>
  </si>
  <si>
    <t>参加者欄</t>
    <rPh sb="0" eb="2">
      <t>サンカシャ</t>
    </rPh>
    <rPh sb="2" eb="3">
      <t>シャ</t>
    </rPh>
    <phoneticPr fontId="2"/>
  </si>
  <si>
    <t>鉱山　次郎</t>
    <rPh sb="3" eb="5">
      <t>ジロウ</t>
    </rPh>
    <phoneticPr fontId="2"/>
  </si>
  <si>
    <t>東京都千代田区神田錦町３丁目１７番１１号</t>
  </si>
  <si>
    <t>榮葉ビル８階</t>
  </si>
  <si>
    <t>03-5280-2327</t>
  </si>
  <si>
    <t>03-5280-7128</t>
  </si>
  <si>
    <t>鉱山　三郎</t>
    <rPh sb="3" eb="5">
      <t>サブロウ</t>
    </rPh>
    <phoneticPr fontId="2"/>
  </si>
  <si>
    <t>鉱山　四郎</t>
    <rPh sb="3" eb="5">
      <t>シロウ</t>
    </rPh>
    <phoneticPr fontId="2"/>
  </si>
  <si>
    <t>課長</t>
  </si>
  <si>
    <t>係長</t>
  </si>
  <si>
    <t>合計</t>
    <rPh sb="0" eb="2">
      <t>ゴウケイ</t>
    </rPh>
    <phoneticPr fontId="2"/>
  </si>
  <si>
    <t>役職名</t>
    <rPh sb="0" eb="2">
      <t>ヤクショク</t>
    </rPh>
    <rPh sb="2" eb="3">
      <t>メイ</t>
    </rPh>
    <phoneticPr fontId="2"/>
  </si>
  <si>
    <t>金額</t>
    <rPh sb="0" eb="2">
      <t>キンガク</t>
    </rPh>
    <phoneticPr fontId="2"/>
  </si>
  <si>
    <t>人数</t>
    <rPh sb="0" eb="2">
      <t>ニンズウ</t>
    </rPh>
    <phoneticPr fontId="2"/>
  </si>
  <si>
    <t>見学会小計</t>
    <rPh sb="0" eb="3">
      <t>ケンガクカイ</t>
    </rPh>
    <rPh sb="3" eb="5">
      <t>ショウケイ</t>
    </rPh>
    <phoneticPr fontId="2"/>
  </si>
  <si>
    <t>鉱山　太郎</t>
    <rPh sb="0" eb="2">
      <t>コウザン</t>
    </rPh>
    <rPh sb="3" eb="5">
      <t>タロウ</t>
    </rPh>
    <phoneticPr fontId="2"/>
  </si>
  <si>
    <t>住所２</t>
  </si>
  <si>
    <t>TEL</t>
  </si>
  <si>
    <t>FAX</t>
  </si>
  <si>
    <t>技術部</t>
  </si>
  <si>
    <t>部署名</t>
  </si>
  <si>
    <t>氏名</t>
  </si>
  <si>
    <t>郵便番号</t>
  </si>
  <si>
    <t>住所１</t>
  </si>
  <si>
    <t>日本鉱業協会</t>
  </si>
  <si>
    <t>ふりがな</t>
  </si>
  <si>
    <t>E-mail adrres</t>
  </si>
  <si>
    <t>合　　　計</t>
  </si>
  <si>
    <t>会社名</t>
  </si>
  <si>
    <t>講演集単価</t>
    <rPh sb="0" eb="2">
      <t>コウエン</t>
    </rPh>
    <rPh sb="2" eb="3">
      <t>シュウ</t>
    </rPh>
    <rPh sb="3" eb="5">
      <t>タンカ</t>
    </rPh>
    <phoneticPr fontId="2"/>
  </si>
  <si>
    <t>探査</t>
    <rPh sb="0" eb="2">
      <t>タンサ</t>
    </rPh>
    <phoneticPr fontId="2"/>
  </si>
  <si>
    <t>金額小計</t>
    <rPh sb="0" eb="2">
      <t>キンガク</t>
    </rPh>
    <rPh sb="2" eb="3">
      <t>ショウ</t>
    </rPh>
    <rPh sb="3" eb="4">
      <t>ケイ</t>
    </rPh>
    <phoneticPr fontId="2"/>
  </si>
  <si>
    <t>懇親会</t>
    <phoneticPr fontId="2"/>
  </si>
  <si>
    <t>101-0054</t>
    <phoneticPr fontId="2"/>
  </si>
  <si>
    <t>こうざん　たろう</t>
    <phoneticPr fontId="2"/>
  </si>
  <si>
    <t>101-0054</t>
    <phoneticPr fontId="2"/>
  </si>
  <si>
    <t>こうざん　じろう</t>
    <phoneticPr fontId="2"/>
  </si>
  <si>
    <t>101-0054</t>
    <phoneticPr fontId="2"/>
  </si>
  <si>
    <t>こうざん　さぶろう</t>
    <phoneticPr fontId="2"/>
  </si>
  <si>
    <t>101-0054</t>
    <phoneticPr fontId="2"/>
  </si>
  <si>
    <t>こうざん　しろう</t>
    <phoneticPr fontId="2"/>
  </si>
  <si>
    <t>101-0054</t>
    <phoneticPr fontId="2"/>
  </si>
  <si>
    <r>
      <t xml:space="preserve">摘　　　要
</t>
    </r>
    <r>
      <rPr>
        <sz val="12"/>
        <color indexed="12"/>
        <rFont val="ＭＳ Ｐゴシック"/>
        <family val="3"/>
        <charset val="128"/>
      </rPr>
      <t>(記入例)</t>
    </r>
    <rPh sb="0" eb="5">
      <t>テキヨウ</t>
    </rPh>
    <rPh sb="7" eb="9">
      <t>キニュウ</t>
    </rPh>
    <rPh sb="9" eb="10">
      <t>レイ</t>
    </rPh>
    <phoneticPr fontId="2"/>
  </si>
  <si>
    <t>注</t>
    <rPh sb="0" eb="1">
      <t>チュウ</t>
    </rPh>
    <phoneticPr fontId="2"/>
  </si>
  <si>
    <t>tkouzann@kogyo-kyokai.gr.jp</t>
    <phoneticPr fontId="2"/>
  </si>
  <si>
    <t>zkouzann@kogyo-kyokai.gr.jp</t>
    <phoneticPr fontId="2"/>
  </si>
  <si>
    <t>ｓkouzann@kogyo-kyokai.gr.jp</t>
    <phoneticPr fontId="2"/>
  </si>
  <si>
    <t>sikouzann@kogyo-kyokai.gr.jp</t>
    <phoneticPr fontId="2"/>
  </si>
  <si>
    <t>部長代理</t>
    <rPh sb="0" eb="2">
      <t>ブチョウ</t>
    </rPh>
    <rPh sb="2" eb="4">
      <t>ダイリ</t>
    </rPh>
    <phoneticPr fontId="2"/>
  </si>
  <si>
    <t>・請求先が異なる場合は、請求先単位でこのシートをご利用ください</t>
    <rPh sb="1" eb="3">
      <t>セイキュウ</t>
    </rPh>
    <rPh sb="3" eb="4">
      <t>サキ</t>
    </rPh>
    <rPh sb="5" eb="6">
      <t>コト</t>
    </rPh>
    <rPh sb="8" eb="10">
      <t>バアイ</t>
    </rPh>
    <rPh sb="12" eb="14">
      <t>セイキュウ</t>
    </rPh>
    <rPh sb="14" eb="15">
      <t>サキ</t>
    </rPh>
    <rPh sb="15" eb="17">
      <t>タンイ</t>
    </rPh>
    <rPh sb="25" eb="27">
      <t>リヨウ</t>
    </rPh>
    <phoneticPr fontId="2"/>
  </si>
  <si>
    <t>・文字・数字のみ入力願います。　　　　　　には数字のみ記入。　　　　　　には何も記入しないでください。</t>
    <rPh sb="1" eb="3">
      <t>モジ</t>
    </rPh>
    <rPh sb="4" eb="6">
      <t>スウジ</t>
    </rPh>
    <rPh sb="8" eb="10">
      <t>ニュウリョク</t>
    </rPh>
    <rPh sb="10" eb="11">
      <t>ネガ</t>
    </rPh>
    <rPh sb="23" eb="25">
      <t>スウジ</t>
    </rPh>
    <rPh sb="27" eb="29">
      <t>キニュウ</t>
    </rPh>
    <rPh sb="38" eb="39">
      <t>ナニ</t>
    </rPh>
    <rPh sb="40" eb="42">
      <t>キニュウ</t>
    </rPh>
    <phoneticPr fontId="2"/>
  </si>
  <si>
    <t>申込代表者（資料等送付先）欄</t>
    <rPh sb="0" eb="2">
      <t>モウシコミラン</t>
    </rPh>
    <rPh sb="2" eb="4">
      <t>ダイヒョウ</t>
    </rPh>
    <rPh sb="4" eb="5">
      <t>シャ</t>
    </rPh>
    <rPh sb="6" eb="9">
      <t>シリョウナド</t>
    </rPh>
    <rPh sb="9" eb="11">
      <t>ソウフ</t>
    </rPh>
    <rPh sb="11" eb="12">
      <t>サキ</t>
    </rPh>
    <phoneticPr fontId="2"/>
  </si>
  <si>
    <r>
      <t xml:space="preserve">摘　　　要
</t>
    </r>
    <r>
      <rPr>
        <b/>
        <sz val="14"/>
        <color indexed="12"/>
        <rFont val="ＭＳ Ｐゴシック"/>
        <family val="3"/>
        <charset val="128"/>
      </rPr>
      <t>(申込用)</t>
    </r>
    <rPh sb="0" eb="5">
      <t>テキヨウ</t>
    </rPh>
    <rPh sb="7" eb="10">
      <t>モウシコミヨウ</t>
    </rPh>
    <phoneticPr fontId="2"/>
  </si>
  <si>
    <t>見　　　学　　　会</t>
  </si>
  <si>
    <t>見　　　学　　　会</t>
    <phoneticPr fontId="2"/>
  </si>
  <si>
    <r>
      <t>・</t>
    </r>
    <r>
      <rPr>
        <b/>
        <sz val="16"/>
        <color indexed="10"/>
        <rFont val="ＭＳ Ｐゴシック"/>
        <family val="3"/>
        <charset val="128"/>
      </rPr>
      <t>資料の送付、費用の請求</t>
    </r>
    <r>
      <rPr>
        <sz val="12"/>
        <color indexed="14"/>
        <rFont val="ＭＳ Ｐゴシック"/>
        <family val="3"/>
        <charset val="128"/>
      </rPr>
      <t>は</t>
    </r>
    <r>
      <rPr>
        <b/>
        <sz val="16"/>
        <color indexed="10"/>
        <rFont val="ＭＳ Ｐゴシック"/>
        <family val="3"/>
        <charset val="128"/>
      </rPr>
      <t>「申込代表者(資料等送付先)欄」</t>
    </r>
    <r>
      <rPr>
        <sz val="12"/>
        <color indexed="14"/>
        <rFont val="ＭＳ Ｐゴシック"/>
        <family val="3"/>
        <charset val="128"/>
      </rPr>
      <t>に記載頂いた宛先に一括して実施させていただきますので、確実に記入していただきますようお願い致します。</t>
    </r>
    <rPh sb="1" eb="3">
      <t>シリョウ</t>
    </rPh>
    <rPh sb="4" eb="6">
      <t>ソウフ</t>
    </rPh>
    <rPh sb="7" eb="9">
      <t>ヒヨウ</t>
    </rPh>
    <rPh sb="10" eb="12">
      <t>セイキュウ</t>
    </rPh>
    <rPh sb="14" eb="16">
      <t>モウシコミ</t>
    </rPh>
    <rPh sb="16" eb="18">
      <t>ダイヒョウ</t>
    </rPh>
    <rPh sb="18" eb="19">
      <t>シャ</t>
    </rPh>
    <rPh sb="20" eb="23">
      <t>シリョウトウ</t>
    </rPh>
    <rPh sb="23" eb="25">
      <t>ソウフ</t>
    </rPh>
    <rPh sb="25" eb="26">
      <t>サキ</t>
    </rPh>
    <rPh sb="27" eb="28">
      <t>ラン</t>
    </rPh>
    <rPh sb="30" eb="32">
      <t>キサイ</t>
    </rPh>
    <rPh sb="32" eb="33">
      <t>イタダ</t>
    </rPh>
    <rPh sb="35" eb="37">
      <t>アテサキ</t>
    </rPh>
    <rPh sb="38" eb="40">
      <t>イッカツ</t>
    </rPh>
    <rPh sb="42" eb="44">
      <t>ジッシ</t>
    </rPh>
    <rPh sb="56" eb="58">
      <t>カクジツ</t>
    </rPh>
    <rPh sb="59" eb="61">
      <t>キニュウ</t>
    </rPh>
    <rPh sb="72" eb="73">
      <t>ネガイ</t>
    </rPh>
    <rPh sb="74" eb="75">
      <t>タ</t>
    </rPh>
    <phoneticPr fontId="2"/>
  </si>
  <si>
    <t>※参加方法（現地またはweb）は申込後の変更も可能です。</t>
    <rPh sb="1" eb="3">
      <t>サンカ</t>
    </rPh>
    <rPh sb="3" eb="5">
      <t>ホウホウ</t>
    </rPh>
    <rPh sb="6" eb="8">
      <t>ゲンチ</t>
    </rPh>
    <rPh sb="16" eb="18">
      <t>モウシコミ</t>
    </rPh>
    <rPh sb="18" eb="19">
      <t>ゴ</t>
    </rPh>
    <rPh sb="20" eb="22">
      <t>ヘンコウ</t>
    </rPh>
    <rPh sb="23" eb="25">
      <t>カノウ</t>
    </rPh>
    <phoneticPr fontId="2"/>
  </si>
  <si>
    <t>　申込時点での予定を入力して下さい。</t>
    <rPh sb="1" eb="3">
      <t>モウシコミ</t>
    </rPh>
    <rPh sb="3" eb="5">
      <t>ジテン</t>
    </rPh>
    <rPh sb="7" eb="9">
      <t>ヨテイ</t>
    </rPh>
    <rPh sb="10" eb="12">
      <t>ニュウリョク</t>
    </rPh>
    <rPh sb="14" eb="15">
      <t>クダ</t>
    </rPh>
    <phoneticPr fontId="2"/>
  </si>
  <si>
    <t>現地参加</t>
    <rPh sb="0" eb="2">
      <t>ゲンチ</t>
    </rPh>
    <rPh sb="2" eb="4">
      <t>サンカ</t>
    </rPh>
    <phoneticPr fontId="2"/>
  </si>
  <si>
    <t>特別講演</t>
    <rPh sb="0" eb="2">
      <t>トクベツ</t>
    </rPh>
    <rPh sb="2" eb="4">
      <t>コウエン</t>
    </rPh>
    <phoneticPr fontId="2"/>
  </si>
  <si>
    <t>分析会議</t>
    <rPh sb="0" eb="2">
      <t>ブンセキ</t>
    </rPh>
    <rPh sb="2" eb="4">
      <t>カイギ</t>
    </rPh>
    <phoneticPr fontId="2"/>
  </si>
  <si>
    <t>特別
講演</t>
    <rPh sb="0" eb="2">
      <t>トクベツ</t>
    </rPh>
    <rPh sb="3" eb="5">
      <t>コウエン</t>
    </rPh>
    <phoneticPr fontId="17"/>
  </si>
  <si>
    <t>一般講演</t>
    <rPh sb="0" eb="2">
      <t>イッパン</t>
    </rPh>
    <rPh sb="2" eb="4">
      <t>コウエン</t>
    </rPh>
    <phoneticPr fontId="17"/>
  </si>
  <si>
    <t>資源</t>
    <rPh sb="0" eb="2">
      <t>シゲン</t>
    </rPh>
    <phoneticPr fontId="17"/>
  </si>
  <si>
    <t>新素材</t>
    <rPh sb="0" eb="3">
      <t>シンソザイ</t>
    </rPh>
    <phoneticPr fontId="17"/>
  </si>
  <si>
    <t>製錬</t>
    <rPh sb="0" eb="2">
      <t>セイレン</t>
    </rPh>
    <phoneticPr fontId="17"/>
  </si>
  <si>
    <t>分析</t>
    <rPh sb="0" eb="2">
      <t>ブンセキ</t>
    </rPh>
    <phoneticPr fontId="17"/>
  </si>
  <si>
    <t>工務</t>
    <rPh sb="0" eb="2">
      <t>コウム</t>
    </rPh>
    <phoneticPr fontId="17"/>
  </si>
  <si>
    <t>オンライン参加</t>
    <rPh sb="5" eb="7">
      <t>サンカ</t>
    </rPh>
    <phoneticPr fontId="17"/>
  </si>
  <si>
    <t>次長</t>
    <rPh sb="0" eb="2">
      <t>ジチョウ</t>
    </rPh>
    <phoneticPr fontId="2"/>
  </si>
  <si>
    <t>佐々木　康勝</t>
    <rPh sb="0" eb="3">
      <t>ササキ</t>
    </rPh>
    <rPh sb="4" eb="6">
      <t>ヤスカツ</t>
    </rPh>
    <phoneticPr fontId="2"/>
  </si>
  <si>
    <t>ささき　やすかつ</t>
    <phoneticPr fontId="2"/>
  </si>
  <si>
    <t>・申込書１ファイルで１３名までの申込が出来ます。１３名より多い場合は、行を挿入してください。</t>
    <rPh sb="35" eb="36">
      <t>ギョウ</t>
    </rPh>
    <rPh sb="37" eb="39">
      <t>ソウニュウ</t>
    </rPh>
    <phoneticPr fontId="2"/>
  </si>
  <si>
    <t>ysasaki@kogyo-kyokai.gr.jp</t>
    <phoneticPr fontId="2"/>
  </si>
  <si>
    <t>仮単価</t>
    <rPh sb="0" eb="3">
      <t>カリタンカ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</si>
</sst>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;[Red]\-#,##0&quot;円&quot;"/>
    <numFmt numFmtId="177" formatCode="0&quot;名&quot;_ ;[Red]\-0\ &quot;名&quot;"/>
  </numFmts>
  <fonts count="19">
    <font>
      <sz val="12"/>
      <name val="リュウミンライト−ＫＬ"/>
      <family val="3"/>
      <charset val="128"/>
    </font>
    <font>
      <sz val="12"/>
      <name val="リュウミンライト−ＫＬ"/>
      <family val="3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12"/>
      <color indexed="39"/>
      <name val="Osaka"/>
      <family val="3"/>
      <charset val="128"/>
    </font>
    <font>
      <u/>
      <sz val="9"/>
      <color indexed="12"/>
      <name val="リュウミンライト−ＫＬ"/>
      <family val="3"/>
      <charset val="128"/>
    </font>
    <font>
      <sz val="12"/>
      <color indexed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3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6"/>
      <name val="ＭＳ Ｐゴシック"/>
      <family val="2"/>
      <charset val="128"/>
    </font>
    <font>
      <u/>
      <sz val="12"/>
      <color indexed="12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99FF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ck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ashed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ck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 diagonalUp="1">
      <left style="thin">
        <color indexed="64"/>
      </left>
      <right/>
      <top/>
      <bottom style="thick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medium">
        <color indexed="64"/>
      </right>
      <top style="thick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dashed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ashed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 style="dashed">
        <color indexed="64"/>
      </left>
      <right style="dotted">
        <color indexed="64"/>
      </right>
      <top/>
      <bottom style="thick">
        <color indexed="64"/>
      </bottom>
      <diagonal/>
    </border>
    <border>
      <left style="dash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ck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dashed">
        <color indexed="64"/>
      </left>
      <right style="thin">
        <color indexed="64"/>
      </right>
      <top/>
      <bottom style="thick">
        <color indexed="64"/>
      </bottom>
      <diagonal/>
    </border>
    <border>
      <left style="dashed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</cellStyleXfs>
  <cellXfs count="210">
    <xf numFmtId="0" fontId="0" fillId="0" borderId="0" xfId="0"/>
    <xf numFmtId="0" fontId="3" fillId="0" borderId="0" xfId="0" applyFont="1"/>
    <xf numFmtId="176" fontId="4" fillId="0" borderId="0" xfId="0" applyNumberFormat="1" applyFont="1" applyProtection="1">
      <protection locked="0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176" fontId="9" fillId="0" borderId="0" xfId="0" applyNumberFormat="1" applyFont="1" applyProtection="1">
      <protection locked="0"/>
    </xf>
    <xf numFmtId="0" fontId="8" fillId="0" borderId="2" xfId="0" applyFont="1" applyBorder="1"/>
    <xf numFmtId="49" fontId="8" fillId="0" borderId="2" xfId="0" applyNumberFormat="1" applyFont="1" applyBorder="1" applyAlignment="1">
      <alignment horizontal="left"/>
    </xf>
    <xf numFmtId="0" fontId="9" fillId="0" borderId="2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8" fillId="0" borderId="2" xfId="0" applyFont="1" applyBorder="1" applyProtection="1">
      <protection locked="0"/>
    </xf>
    <xf numFmtId="176" fontId="7" fillId="0" borderId="0" xfId="0" applyNumberFormat="1" applyFont="1"/>
    <xf numFmtId="177" fontId="9" fillId="0" borderId="0" xfId="0" applyNumberFormat="1" applyFont="1" applyProtection="1">
      <protection locked="0"/>
    </xf>
    <xf numFmtId="176" fontId="7" fillId="0" borderId="4" xfId="0" applyNumberFormat="1" applyFont="1" applyBorder="1"/>
    <xf numFmtId="0" fontId="7" fillId="0" borderId="5" xfId="0" applyFont="1" applyBorder="1"/>
    <xf numFmtId="0" fontId="10" fillId="0" borderId="6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8" fillId="0" borderId="5" xfId="0" applyFont="1" applyBorder="1" applyProtection="1">
      <protection locked="0"/>
    </xf>
    <xf numFmtId="0" fontId="7" fillId="0" borderId="10" xfId="0" applyFont="1" applyBorder="1" applyAlignment="1">
      <alignment horizontal="center"/>
    </xf>
    <xf numFmtId="177" fontId="9" fillId="0" borderId="11" xfId="0" applyNumberFormat="1" applyFont="1" applyBorder="1" applyProtection="1">
      <protection locked="0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76" fontId="7" fillId="0" borderId="15" xfId="0" applyNumberFormat="1" applyFont="1" applyBorder="1"/>
    <xf numFmtId="177" fontId="9" fillId="0" borderId="16" xfId="0" applyNumberFormat="1" applyFont="1" applyBorder="1" applyProtection="1">
      <protection locked="0"/>
    </xf>
    <xf numFmtId="0" fontId="7" fillId="0" borderId="17" xfId="0" applyFont="1" applyBorder="1" applyAlignment="1">
      <alignment horizontal="center"/>
    </xf>
    <xf numFmtId="177" fontId="9" fillId="0" borderId="19" xfId="0" applyNumberFormat="1" applyFont="1" applyBorder="1" applyProtection="1">
      <protection locked="0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Protection="1">
      <protection locked="0"/>
    </xf>
    <xf numFmtId="49" fontId="7" fillId="0" borderId="21" xfId="0" applyNumberFormat="1" applyFont="1" applyBorder="1" applyAlignment="1" applyProtection="1">
      <alignment horizontal="right"/>
      <protection locked="0"/>
    </xf>
    <xf numFmtId="0" fontId="9" fillId="0" borderId="21" xfId="0" applyFont="1" applyBorder="1" applyProtection="1">
      <protection locked="0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Protection="1">
      <protection locked="0"/>
    </xf>
    <xf numFmtId="49" fontId="7" fillId="0" borderId="23" xfId="0" applyNumberFormat="1" applyFont="1" applyBorder="1" applyAlignment="1" applyProtection="1">
      <alignment horizontal="right"/>
      <protection locked="0"/>
    </xf>
    <xf numFmtId="0" fontId="9" fillId="0" borderId="23" xfId="0" applyFont="1" applyBorder="1" applyProtection="1">
      <protection locked="0"/>
    </xf>
    <xf numFmtId="176" fontId="7" fillId="0" borderId="25" xfId="0" applyNumberFormat="1" applyFont="1" applyBorder="1"/>
    <xf numFmtId="177" fontId="7" fillId="0" borderId="26" xfId="0" applyNumberFormat="1" applyFont="1" applyBorder="1"/>
    <xf numFmtId="176" fontId="7" fillId="0" borderId="27" xfId="0" applyNumberFormat="1" applyFont="1" applyBorder="1"/>
    <xf numFmtId="177" fontId="7" fillId="0" borderId="28" xfId="0" applyNumberFormat="1" applyFont="1" applyBorder="1"/>
    <xf numFmtId="176" fontId="7" fillId="0" borderId="29" xfId="0" applyNumberFormat="1" applyFont="1" applyBorder="1"/>
    <xf numFmtId="177" fontId="7" fillId="0" borderId="30" xfId="0" applyNumberFormat="1" applyFont="1" applyBorder="1"/>
    <xf numFmtId="176" fontId="7" fillId="0" borderId="31" xfId="0" applyNumberFormat="1" applyFont="1" applyBorder="1"/>
    <xf numFmtId="0" fontId="7" fillId="0" borderId="0" xfId="0" applyFont="1" applyProtection="1">
      <protection locked="0"/>
    </xf>
    <xf numFmtId="49" fontId="7" fillId="0" borderId="0" xfId="0" applyNumberFormat="1" applyFon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32" xfId="0" applyFont="1" applyBorder="1" applyAlignment="1">
      <alignment horizontal="center"/>
    </xf>
    <xf numFmtId="0" fontId="8" fillId="0" borderId="8" xfId="0" applyFont="1" applyBorder="1" applyProtection="1">
      <protection locked="0"/>
    </xf>
    <xf numFmtId="177" fontId="9" fillId="0" borderId="33" xfId="0" applyNumberFormat="1" applyFont="1" applyBorder="1" applyProtection="1">
      <protection locked="0"/>
    </xf>
    <xf numFmtId="0" fontId="11" fillId="0" borderId="0" xfId="0" applyFont="1" applyAlignment="1">
      <alignment horizontal="right"/>
    </xf>
    <xf numFmtId="0" fontId="7" fillId="0" borderId="34" xfId="0" applyFont="1" applyBorder="1"/>
    <xf numFmtId="177" fontId="9" fillId="0" borderId="3" xfId="0" applyNumberFormat="1" applyFont="1" applyBorder="1"/>
    <xf numFmtId="177" fontId="9" fillId="0" borderId="35" xfId="0" applyNumberFormat="1" applyFont="1" applyBorder="1" applyProtection="1">
      <protection locked="0"/>
    </xf>
    <xf numFmtId="177" fontId="9" fillId="0" borderId="38" xfId="0" applyNumberFormat="1" applyFont="1" applyBorder="1" applyProtection="1">
      <protection locked="0"/>
    </xf>
    <xf numFmtId="177" fontId="7" fillId="0" borderId="39" xfId="0" applyNumberFormat="1" applyFont="1" applyBorder="1" applyProtection="1">
      <protection locked="0"/>
    </xf>
    <xf numFmtId="177" fontId="9" fillId="0" borderId="40" xfId="0" applyNumberFormat="1" applyFont="1" applyBorder="1" applyProtection="1">
      <protection locked="0"/>
    </xf>
    <xf numFmtId="176" fontId="7" fillId="2" borderId="42" xfId="0" applyNumberFormat="1" applyFont="1" applyFill="1" applyBorder="1"/>
    <xf numFmtId="176" fontId="7" fillId="2" borderId="43" xfId="0" applyNumberFormat="1" applyFont="1" applyFill="1" applyBorder="1"/>
    <xf numFmtId="176" fontId="7" fillId="2" borderId="45" xfId="0" applyNumberFormat="1" applyFont="1" applyFill="1" applyBorder="1"/>
    <xf numFmtId="176" fontId="7" fillId="2" borderId="46" xfId="0" applyNumberFormat="1" applyFont="1" applyFill="1" applyBorder="1"/>
    <xf numFmtId="176" fontId="7" fillId="2" borderId="4" xfId="0" applyNumberFormat="1" applyFont="1" applyFill="1" applyBorder="1"/>
    <xf numFmtId="176" fontId="7" fillId="2" borderId="47" xfId="0" applyNumberFormat="1" applyFont="1" applyFill="1" applyBorder="1"/>
    <xf numFmtId="176" fontId="7" fillId="2" borderId="48" xfId="0" applyNumberFormat="1" applyFont="1" applyFill="1" applyBorder="1"/>
    <xf numFmtId="176" fontId="7" fillId="2" borderId="15" xfId="0" applyNumberFormat="1" applyFont="1" applyFill="1" applyBorder="1"/>
    <xf numFmtId="176" fontId="7" fillId="2" borderId="49" xfId="0" applyNumberFormat="1" applyFont="1" applyFill="1" applyBorder="1"/>
    <xf numFmtId="0" fontId="8" fillId="0" borderId="0" xfId="0" applyFont="1"/>
    <xf numFmtId="177" fontId="7" fillId="0" borderId="50" xfId="0" applyNumberFormat="1" applyFont="1" applyBorder="1"/>
    <xf numFmtId="0" fontId="7" fillId="0" borderId="38" xfId="0" applyFont="1" applyBorder="1"/>
    <xf numFmtId="0" fontId="7" fillId="0" borderId="11" xfId="0" applyFont="1" applyBorder="1"/>
    <xf numFmtId="176" fontId="7" fillId="2" borderId="51" xfId="0" applyNumberFormat="1" applyFont="1" applyFill="1" applyBorder="1"/>
    <xf numFmtId="176" fontId="7" fillId="2" borderId="18" xfId="0" applyNumberFormat="1" applyFont="1" applyFill="1" applyBorder="1"/>
    <xf numFmtId="176" fontId="7" fillId="2" borderId="52" xfId="0" applyNumberFormat="1" applyFont="1" applyFill="1" applyBorder="1"/>
    <xf numFmtId="0" fontId="7" fillId="0" borderId="53" xfId="0" applyFont="1" applyBorder="1"/>
    <xf numFmtId="0" fontId="7" fillId="0" borderId="54" xfId="0" applyFont="1" applyBorder="1" applyAlignment="1">
      <alignment horizontal="center"/>
    </xf>
    <xf numFmtId="176" fontId="7" fillId="2" borderId="55" xfId="0" applyNumberFormat="1" applyFont="1" applyFill="1" applyBorder="1"/>
    <xf numFmtId="176" fontId="7" fillId="2" borderId="56" xfId="0" applyNumberFormat="1" applyFont="1" applyFill="1" applyBorder="1"/>
    <xf numFmtId="176" fontId="7" fillId="2" borderId="54" xfId="0" applyNumberFormat="1" applyFont="1" applyFill="1" applyBorder="1"/>
    <xf numFmtId="176" fontId="7" fillId="0" borderId="57" xfId="0" applyNumberFormat="1" applyFont="1" applyBorder="1"/>
    <xf numFmtId="0" fontId="6" fillId="0" borderId="0" xfId="0" applyFont="1" applyProtection="1">
      <protection locked="0"/>
    </xf>
    <xf numFmtId="177" fontId="9" fillId="3" borderId="58" xfId="0" applyNumberFormat="1" applyFont="1" applyFill="1" applyBorder="1" applyProtection="1">
      <protection locked="0"/>
    </xf>
    <xf numFmtId="177" fontId="9" fillId="3" borderId="38" xfId="0" applyNumberFormat="1" applyFont="1" applyFill="1" applyBorder="1" applyProtection="1">
      <protection locked="0"/>
    </xf>
    <xf numFmtId="177" fontId="9" fillId="3" borderId="59" xfId="0" applyNumberFormat="1" applyFont="1" applyFill="1" applyBorder="1" applyProtection="1">
      <protection locked="0"/>
    </xf>
    <xf numFmtId="177" fontId="9" fillId="3" borderId="61" xfId="0" applyNumberFormat="1" applyFont="1" applyFill="1" applyBorder="1" applyProtection="1">
      <protection locked="0"/>
    </xf>
    <xf numFmtId="177" fontId="9" fillId="3" borderId="19" xfId="0" applyNumberFormat="1" applyFont="1" applyFill="1" applyBorder="1" applyProtection="1">
      <protection locked="0"/>
    </xf>
    <xf numFmtId="177" fontId="9" fillId="3" borderId="33" xfId="0" applyNumberFormat="1" applyFont="1" applyFill="1" applyBorder="1" applyProtection="1">
      <protection locked="0"/>
    </xf>
    <xf numFmtId="177" fontId="9" fillId="3" borderId="34" xfId="0" applyNumberFormat="1" applyFont="1" applyFill="1" applyBorder="1" applyProtection="1">
      <protection locked="0"/>
    </xf>
    <xf numFmtId="177" fontId="9" fillId="3" borderId="3" xfId="0" applyNumberFormat="1" applyFont="1" applyFill="1" applyBorder="1" applyProtection="1">
      <protection locked="0"/>
    </xf>
    <xf numFmtId="177" fontId="9" fillId="3" borderId="9" xfId="0" applyNumberFormat="1" applyFont="1" applyFill="1" applyBorder="1" applyProtection="1">
      <protection locked="0"/>
    </xf>
    <xf numFmtId="177" fontId="9" fillId="3" borderId="41" xfId="0" applyNumberFormat="1" applyFont="1" applyFill="1" applyBorder="1" applyProtection="1">
      <protection locked="0"/>
    </xf>
    <xf numFmtId="177" fontId="9" fillId="3" borderId="16" xfId="0" applyNumberFormat="1" applyFont="1" applyFill="1" applyBorder="1" applyProtection="1">
      <protection locked="0"/>
    </xf>
    <xf numFmtId="177" fontId="9" fillId="3" borderId="44" xfId="0" applyNumberFormat="1" applyFont="1" applyFill="1" applyBorder="1" applyProtection="1">
      <protection locked="0"/>
    </xf>
    <xf numFmtId="0" fontId="8" fillId="0" borderId="34" xfId="0" applyFont="1" applyBorder="1" applyProtection="1">
      <protection locked="0"/>
    </xf>
    <xf numFmtId="0" fontId="8" fillId="0" borderId="3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13" fillId="0" borderId="62" xfId="0" applyFont="1" applyBorder="1" applyAlignment="1">
      <alignment horizontal="center"/>
    </xf>
    <xf numFmtId="177" fontId="7" fillId="4" borderId="63" xfId="0" applyNumberFormat="1" applyFont="1" applyFill="1" applyBorder="1" applyProtection="1">
      <protection locked="0"/>
    </xf>
    <xf numFmtId="176" fontId="7" fillId="4" borderId="65" xfId="0" applyNumberFormat="1" applyFont="1" applyFill="1" applyBorder="1"/>
    <xf numFmtId="177" fontId="7" fillId="4" borderId="66" xfId="0" applyNumberFormat="1" applyFont="1" applyFill="1" applyBorder="1"/>
    <xf numFmtId="176" fontId="7" fillId="4" borderId="67" xfId="0" applyNumberFormat="1" applyFont="1" applyFill="1" applyBorder="1"/>
    <xf numFmtId="177" fontId="7" fillId="4" borderId="68" xfId="0" applyNumberFormat="1" applyFont="1" applyFill="1" applyBorder="1"/>
    <xf numFmtId="176" fontId="7" fillId="4" borderId="69" xfId="0" applyNumberFormat="1" applyFont="1" applyFill="1" applyBorder="1"/>
    <xf numFmtId="177" fontId="7" fillId="4" borderId="70" xfId="0" applyNumberFormat="1" applyFont="1" applyFill="1" applyBorder="1"/>
    <xf numFmtId="176" fontId="7" fillId="4" borderId="71" xfId="0" applyNumberFormat="1" applyFont="1" applyFill="1" applyBorder="1"/>
    <xf numFmtId="176" fontId="7" fillId="4" borderId="72" xfId="0" applyNumberFormat="1" applyFont="1" applyFill="1" applyBorder="1"/>
    <xf numFmtId="0" fontId="3" fillId="5" borderId="0" xfId="0" applyFont="1" applyFill="1"/>
    <xf numFmtId="38" fontId="0" fillId="0" borderId="0" xfId="2" applyFont="1"/>
    <xf numFmtId="0" fontId="7" fillId="0" borderId="73" xfId="0" applyFont="1" applyBorder="1" applyAlignment="1">
      <alignment horizontal="center"/>
    </xf>
    <xf numFmtId="177" fontId="9" fillId="0" borderId="74" xfId="0" applyNumberFormat="1" applyFont="1" applyBorder="1" applyProtection="1">
      <protection locked="0"/>
    </xf>
    <xf numFmtId="0" fontId="7" fillId="0" borderId="75" xfId="0" applyFont="1" applyBorder="1" applyAlignment="1">
      <alignment horizontal="center"/>
    </xf>
    <xf numFmtId="176" fontId="7" fillId="2" borderId="76" xfId="0" applyNumberFormat="1" applyFont="1" applyFill="1" applyBorder="1"/>
    <xf numFmtId="176" fontId="7" fillId="2" borderId="77" xfId="0" applyNumberFormat="1" applyFont="1" applyFill="1" applyBorder="1"/>
    <xf numFmtId="176" fontId="7" fillId="2" borderId="78" xfId="0" applyNumberFormat="1" applyFont="1" applyFill="1" applyBorder="1"/>
    <xf numFmtId="176" fontId="7" fillId="4" borderId="79" xfId="0" applyNumberFormat="1" applyFont="1" applyFill="1" applyBorder="1"/>
    <xf numFmtId="177" fontId="9" fillId="3" borderId="80" xfId="0" applyNumberFormat="1" applyFont="1" applyFill="1" applyBorder="1" applyProtection="1">
      <protection locked="0"/>
    </xf>
    <xf numFmtId="177" fontId="9" fillId="3" borderId="0" xfId="0" applyNumberFormat="1" applyFont="1" applyFill="1" applyProtection="1">
      <protection locked="0"/>
    </xf>
    <xf numFmtId="177" fontId="9" fillId="3" borderId="81" xfId="0" applyNumberFormat="1" applyFont="1" applyFill="1" applyBorder="1" applyProtection="1">
      <protection locked="0"/>
    </xf>
    <xf numFmtId="177" fontId="7" fillId="4" borderId="74" xfId="0" applyNumberFormat="1" applyFont="1" applyFill="1" applyBorder="1"/>
    <xf numFmtId="0" fontId="7" fillId="0" borderId="82" xfId="0" applyFont="1" applyBorder="1" applyAlignment="1">
      <alignment horizontal="center"/>
    </xf>
    <xf numFmtId="176" fontId="7" fillId="2" borderId="37" xfId="0" applyNumberFormat="1" applyFont="1" applyFill="1" applyBorder="1"/>
    <xf numFmtId="176" fontId="7" fillId="2" borderId="60" xfId="0" applyNumberFormat="1" applyFont="1" applyFill="1" applyBorder="1"/>
    <xf numFmtId="176" fontId="7" fillId="4" borderId="24" xfId="0" applyNumberFormat="1" applyFont="1" applyFill="1" applyBorder="1"/>
    <xf numFmtId="176" fontId="7" fillId="4" borderId="83" xfId="0" applyNumberFormat="1" applyFont="1" applyFill="1" applyBorder="1"/>
    <xf numFmtId="0" fontId="7" fillId="0" borderId="84" xfId="0" applyFont="1" applyBorder="1" applyAlignment="1">
      <alignment vertical="center"/>
    </xf>
    <xf numFmtId="0" fontId="7" fillId="0" borderId="85" xfId="0" applyFont="1" applyBorder="1" applyAlignment="1">
      <alignment vertical="center"/>
    </xf>
    <xf numFmtId="0" fontId="7" fillId="0" borderId="86" xfId="0" applyFont="1" applyBorder="1" applyAlignment="1">
      <alignment vertical="center"/>
    </xf>
    <xf numFmtId="0" fontId="7" fillId="0" borderId="80" xfId="0" applyFont="1" applyBorder="1" applyAlignment="1">
      <alignment vertical="center"/>
    </xf>
    <xf numFmtId="176" fontId="16" fillId="0" borderId="0" xfId="0" applyNumberFormat="1" applyFont="1"/>
    <xf numFmtId="0" fontId="7" fillId="0" borderId="52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177" fontId="9" fillId="3" borderId="86" xfId="0" applyNumberFormat="1" applyFont="1" applyFill="1" applyBorder="1" applyProtection="1">
      <protection locked="0"/>
    </xf>
    <xf numFmtId="177" fontId="9" fillId="3" borderId="11" xfId="0" applyNumberFormat="1" applyFont="1" applyFill="1" applyBorder="1" applyProtection="1">
      <protection locked="0"/>
    </xf>
    <xf numFmtId="177" fontId="9" fillId="3" borderId="97" xfId="0" applyNumberFormat="1" applyFont="1" applyFill="1" applyBorder="1" applyProtection="1">
      <protection locked="0"/>
    </xf>
    <xf numFmtId="177" fontId="9" fillId="0" borderId="18" xfId="0" applyNumberFormat="1" applyFont="1" applyBorder="1" applyProtection="1">
      <protection locked="0"/>
    </xf>
    <xf numFmtId="0" fontId="7" fillId="0" borderId="8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7" fillId="6" borderId="3" xfId="0" applyNumberFormat="1" applyFont="1" applyFill="1" applyBorder="1"/>
    <xf numFmtId="177" fontId="7" fillId="0" borderId="0" xfId="0" applyNumberFormat="1" applyFont="1" applyProtection="1">
      <protection locked="0"/>
    </xf>
    <xf numFmtId="177" fontId="7" fillId="4" borderId="101" xfId="0" applyNumberFormat="1" applyFont="1" applyFill="1" applyBorder="1" applyProtection="1">
      <protection locked="0"/>
    </xf>
    <xf numFmtId="177" fontId="7" fillId="6" borderId="11" xfId="0" applyNumberFormat="1" applyFont="1" applyFill="1" applyBorder="1"/>
    <xf numFmtId="177" fontId="7" fillId="6" borderId="103" xfId="0" applyNumberFormat="1" applyFont="1" applyFill="1" applyBorder="1"/>
    <xf numFmtId="0" fontId="7" fillId="0" borderId="9" xfId="3" applyFont="1" applyBorder="1" applyAlignment="1">
      <alignment horizontal="center"/>
    </xf>
    <xf numFmtId="0" fontId="7" fillId="0" borderId="105" xfId="3" applyFont="1" applyBorder="1" applyAlignment="1">
      <alignment horizontal="center"/>
    </xf>
    <xf numFmtId="177" fontId="7" fillId="7" borderId="106" xfId="0" applyNumberFormat="1" applyFont="1" applyFill="1" applyBorder="1"/>
    <xf numFmtId="177" fontId="7" fillId="7" borderId="107" xfId="0" applyNumberFormat="1" applyFont="1" applyFill="1" applyBorder="1"/>
    <xf numFmtId="177" fontId="7" fillId="7" borderId="108" xfId="0" applyNumberFormat="1" applyFont="1" applyFill="1" applyBorder="1"/>
    <xf numFmtId="177" fontId="7" fillId="7" borderId="110" xfId="0" applyNumberFormat="1" applyFont="1" applyFill="1" applyBorder="1"/>
    <xf numFmtId="177" fontId="7" fillId="7" borderId="111" xfId="0" applyNumberFormat="1" applyFont="1" applyFill="1" applyBorder="1"/>
    <xf numFmtId="177" fontId="7" fillId="7" borderId="112" xfId="0" applyNumberFormat="1" applyFont="1" applyFill="1" applyBorder="1"/>
    <xf numFmtId="177" fontId="7" fillId="6" borderId="97" xfId="0" applyNumberFormat="1" applyFont="1" applyFill="1" applyBorder="1"/>
    <xf numFmtId="177" fontId="7" fillId="6" borderId="9" xfId="0" applyNumberFormat="1" applyFont="1" applyFill="1" applyBorder="1"/>
    <xf numFmtId="177" fontId="7" fillId="6" borderId="105" xfId="0" applyNumberFormat="1" applyFont="1" applyFill="1" applyBorder="1"/>
    <xf numFmtId="0" fontId="7" fillId="0" borderId="64" xfId="3" applyFont="1" applyBorder="1" applyAlignment="1">
      <alignment horizontal="center"/>
    </xf>
    <xf numFmtId="0" fontId="7" fillId="0" borderId="113" xfId="3" applyFont="1" applyBorder="1" applyAlignment="1">
      <alignment horizontal="center"/>
    </xf>
    <xf numFmtId="0" fontId="18" fillId="0" borderId="2" xfId="1" applyFont="1" applyBorder="1" applyAlignment="1" applyProtection="1"/>
    <xf numFmtId="176" fontId="7" fillId="8" borderId="0" xfId="0" applyNumberFormat="1" applyFont="1" applyFill="1"/>
    <xf numFmtId="0" fontId="14" fillId="0" borderId="6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98" xfId="0" applyFont="1" applyBorder="1" applyAlignment="1">
      <alignment horizontal="center" vertical="center" wrapText="1"/>
    </xf>
    <xf numFmtId="0" fontId="7" fillId="0" borderId="99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 wrapText="1"/>
    </xf>
    <xf numFmtId="0" fontId="7" fillId="0" borderId="100" xfId="0" applyFont="1" applyBorder="1" applyAlignment="1">
      <alignment horizontal="center" vertical="center" wrapText="1"/>
    </xf>
    <xf numFmtId="0" fontId="7" fillId="0" borderId="84" xfId="3" applyFont="1" applyBorder="1" applyAlignment="1">
      <alignment horizontal="center"/>
    </xf>
    <xf numFmtId="0" fontId="7" fillId="0" borderId="85" xfId="3" applyFont="1" applyBorder="1" applyAlignment="1">
      <alignment horizontal="center"/>
    </xf>
    <xf numFmtId="0" fontId="7" fillId="0" borderId="87" xfId="3" applyFont="1" applyBorder="1" applyAlignment="1">
      <alignment horizontal="center"/>
    </xf>
    <xf numFmtId="0" fontId="7" fillId="0" borderId="102" xfId="3" applyFont="1" applyBorder="1" applyAlignment="1">
      <alignment horizontal="center" wrapText="1"/>
    </xf>
    <xf numFmtId="0" fontId="7" fillId="0" borderId="104" xfId="3" applyFont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7" fillId="0" borderId="36" xfId="3" applyFont="1" applyBorder="1" applyAlignment="1">
      <alignment horizontal="center"/>
    </xf>
    <xf numFmtId="0" fontId="7" fillId="0" borderId="109" xfId="3" applyFont="1" applyBorder="1" applyAlignment="1">
      <alignment horizontal="center"/>
    </xf>
    <xf numFmtId="0" fontId="7" fillId="0" borderId="110" xfId="3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176" fontId="7" fillId="8" borderId="18" xfId="0" applyNumberFormat="1" applyFont="1" applyFill="1" applyBorder="1"/>
    <xf numFmtId="176" fontId="7" fillId="8" borderId="43" xfId="0" applyNumberFormat="1" applyFont="1" applyFill="1" applyBorder="1"/>
    <xf numFmtId="176" fontId="7" fillId="8" borderId="45" xfId="0" applyNumberFormat="1" applyFont="1" applyFill="1" applyBorder="1"/>
    <xf numFmtId="176" fontId="7" fillId="8" borderId="15" xfId="0" applyNumberFormat="1" applyFont="1" applyFill="1" applyBorder="1"/>
    <xf numFmtId="177" fontId="9" fillId="8" borderId="16" xfId="0" applyNumberFormat="1" applyFont="1" applyFill="1" applyBorder="1" applyProtection="1">
      <protection locked="0"/>
    </xf>
    <xf numFmtId="176" fontId="7" fillId="8" borderId="4" xfId="0" applyNumberFormat="1" applyFont="1" applyFill="1" applyBorder="1"/>
    <xf numFmtId="176" fontId="7" fillId="8" borderId="56" xfId="0" applyNumberFormat="1" applyFont="1" applyFill="1" applyBorder="1"/>
    <xf numFmtId="176" fontId="7" fillId="8" borderId="7" xfId="0" applyNumberFormat="1" applyFont="1" applyFill="1" applyBorder="1"/>
    <xf numFmtId="177" fontId="9" fillId="6" borderId="19" xfId="0" applyNumberFormat="1" applyFont="1" applyFill="1" applyBorder="1" applyProtection="1">
      <protection locked="0"/>
    </xf>
    <xf numFmtId="177" fontId="9" fillId="6" borderId="3" xfId="0" applyNumberFormat="1" applyFont="1" applyFill="1" applyBorder="1" applyProtection="1">
      <protection locked="0"/>
    </xf>
  </cellXfs>
  <cellStyles count="4">
    <cellStyle name="ハイパーリンク" xfId="1" builtinId="8"/>
    <cellStyle name="桁区切り" xfId="2" builtinId="6"/>
    <cellStyle name="標準" xfId="0" builtinId="0"/>
    <cellStyle name="標準 4" xfId="3" xr:uid="{7D6D3E7C-CDA9-4424-9928-B4DBABEBDAA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2219325</xdr:colOff>
      <xdr:row>9</xdr:row>
      <xdr:rowOff>28575</xdr:rowOff>
    </xdr:from>
    <xdr:to>
      <xdr:col>1</xdr:col>
      <xdr:colOff>2590800</xdr:colOff>
      <xdr:row>10</xdr:row>
      <xdr:rowOff>9525</xdr:rowOff>
    </xdr:to>
    <xdr:sp macro="" textlink="">
      <xdr:nvSpPr>
        <xdr:cNvPr id="1067" name="Rectangle 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5143500" y="2247900"/>
          <a:ext cx="371475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771525</xdr:colOff>
      <xdr:row>9</xdr:row>
      <xdr:rowOff>28575</xdr:rowOff>
    </xdr:from>
    <xdr:to>
      <xdr:col>2</xdr:col>
      <xdr:colOff>1143000</xdr:colOff>
      <xdr:row>10</xdr:row>
      <xdr:rowOff>9525</xdr:rowOff>
    </xdr:to>
    <xdr:sp macro="" textlink="">
      <xdr:nvSpPr>
        <xdr:cNvPr id="1068" name="Rectangle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rrowheads="1"/>
        </xdr:cNvSpPr>
      </xdr:nvSpPr>
      <xdr:spPr bwMode="auto">
        <a:xfrm>
          <a:off x="7067550" y="2247900"/>
          <a:ext cx="371475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sasaki@kogyo-kyokai.g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2"/>
  <sheetViews>
    <sheetView showZeros="0" tabSelected="1" topLeftCell="I1" zoomScale="75" workbookViewId="0">
      <selection activeCell="V4" sqref="V4"/>
    </sheetView>
  </sheetViews>
  <sheetFormatPr defaultColWidth="10.58203125" defaultRowHeight="14"/>
  <cols>
    <col min="1" max="1" width="38.33203125" style="3" bestFit="1" customWidth="1"/>
    <col min="2" max="2" width="44.25" style="3" customWidth="1"/>
    <col min="3" max="3" width="33.08203125" style="3" customWidth="1"/>
    <col min="4" max="4" width="10" style="3" bestFit="1" customWidth="1"/>
    <col min="5" max="5" width="11.75" style="3" customWidth="1"/>
    <col min="6" max="6" width="15.58203125" style="3" customWidth="1"/>
    <col min="7" max="7" width="9.83203125" style="3" customWidth="1"/>
    <col min="8" max="8" width="35.08203125" style="3" customWidth="1"/>
    <col min="9" max="9" width="13.25" style="3" bestFit="1" customWidth="1"/>
    <col min="10" max="10" width="27" style="3" customWidth="1"/>
    <col min="11" max="12" width="15.25" style="3" customWidth="1"/>
    <col min="13" max="14" width="11.25" style="3" customWidth="1"/>
    <col min="15" max="20" width="13.83203125" style="137" customWidth="1"/>
    <col min="21" max="21" width="6.58203125" style="3" bestFit="1" customWidth="1"/>
    <col min="22" max="22" width="9.9140625" style="3" customWidth="1"/>
    <col min="23" max="23" width="6.58203125" style="3" hidden="1" customWidth="1"/>
    <col min="24" max="24" width="9.33203125" style="3" hidden="1" customWidth="1"/>
    <col min="25" max="25" width="6" style="3" hidden="1" customWidth="1"/>
    <col min="26" max="26" width="5.4140625" style="3" hidden="1" customWidth="1"/>
    <col min="27" max="27" width="6" style="3" bestFit="1" customWidth="1"/>
    <col min="28" max="28" width="9.25" style="3" customWidth="1"/>
    <col min="29" max="29" width="6" style="3" hidden="1" customWidth="1"/>
    <col min="30" max="30" width="9.25" style="3" hidden="1" customWidth="1"/>
    <col min="31" max="31" width="6" style="3" hidden="1" customWidth="1"/>
    <col min="32" max="32" width="8.25" style="3" hidden="1" customWidth="1"/>
    <col min="33" max="33" width="12.08203125" style="3" bestFit="1" customWidth="1"/>
    <col min="34" max="34" width="9.25" style="3" bestFit="1" customWidth="1"/>
    <col min="35" max="35" width="0.33203125" style="3" hidden="1" customWidth="1"/>
    <col min="36" max="36" width="2.58203125" style="3" customWidth="1"/>
    <col min="37" max="37" width="17.58203125" style="3" customWidth="1"/>
    <col min="38" max="38" width="13" style="3" customWidth="1"/>
    <col min="39" max="16384" width="10.58203125" style="3"/>
  </cols>
  <sheetData>
    <row r="1" spans="1:38" ht="15" customHeight="1" thickTop="1">
      <c r="A1" s="163" t="s">
        <v>53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53"/>
      <c r="M1" s="170" t="s">
        <v>69</v>
      </c>
      <c r="N1" s="171"/>
      <c r="O1" s="176" t="s">
        <v>79</v>
      </c>
      <c r="P1" s="177"/>
      <c r="Q1" s="177"/>
      <c r="R1" s="177"/>
      <c r="S1" s="177"/>
      <c r="T1" s="178"/>
      <c r="U1" s="161" t="s">
        <v>43</v>
      </c>
      <c r="V1" s="162"/>
      <c r="W1" s="125"/>
      <c r="X1" s="126"/>
      <c r="Y1" s="126"/>
      <c r="Z1" s="126"/>
      <c r="AA1" s="196" t="s">
        <v>64</v>
      </c>
      <c r="AB1" s="196"/>
      <c r="AC1" s="196"/>
      <c r="AD1" s="196"/>
      <c r="AE1" s="196"/>
      <c r="AF1" s="196"/>
      <c r="AG1" s="197"/>
      <c r="AH1" s="193" t="s">
        <v>21</v>
      </c>
    </row>
    <row r="2" spans="1:38">
      <c r="A2" s="164"/>
      <c r="B2" s="4" t="s">
        <v>39</v>
      </c>
      <c r="C2" s="5" t="s">
        <v>31</v>
      </c>
      <c r="D2" s="4" t="s">
        <v>22</v>
      </c>
      <c r="E2" s="4" t="s">
        <v>32</v>
      </c>
      <c r="F2" s="4" t="s">
        <v>36</v>
      </c>
      <c r="G2" s="4" t="s">
        <v>33</v>
      </c>
      <c r="H2" s="4" t="s">
        <v>34</v>
      </c>
      <c r="I2" s="4" t="s">
        <v>27</v>
      </c>
      <c r="J2" s="4" t="s">
        <v>37</v>
      </c>
      <c r="K2" s="4" t="s">
        <v>28</v>
      </c>
      <c r="L2" s="6" t="s">
        <v>29</v>
      </c>
      <c r="M2" s="172"/>
      <c r="N2" s="173"/>
      <c r="O2" s="179" t="s">
        <v>72</v>
      </c>
      <c r="P2" s="181" t="s">
        <v>73</v>
      </c>
      <c r="Q2" s="182"/>
      <c r="R2" s="182"/>
      <c r="S2" s="182"/>
      <c r="T2" s="183"/>
      <c r="U2" s="168" t="s">
        <v>24</v>
      </c>
      <c r="V2" s="166" t="s">
        <v>42</v>
      </c>
      <c r="W2" s="187" t="s">
        <v>6</v>
      </c>
      <c r="X2" s="188"/>
      <c r="Y2" s="185" t="s">
        <v>7</v>
      </c>
      <c r="Z2" s="188"/>
      <c r="AA2" s="185" t="s">
        <v>8</v>
      </c>
      <c r="AB2" s="188"/>
      <c r="AC2" s="185" t="s">
        <v>9</v>
      </c>
      <c r="AD2" s="188"/>
      <c r="AE2" s="185" t="s">
        <v>10</v>
      </c>
      <c r="AF2" s="188"/>
      <c r="AG2" s="75"/>
      <c r="AH2" s="194"/>
    </row>
    <row r="3" spans="1:38" ht="14.5" thickBot="1">
      <c r="A3" s="165"/>
      <c r="B3" s="19"/>
      <c r="C3" s="19"/>
      <c r="D3" s="19"/>
      <c r="E3" s="19"/>
      <c r="F3" s="19"/>
      <c r="G3" s="19"/>
      <c r="H3" s="19"/>
      <c r="I3" s="19"/>
      <c r="J3" s="19"/>
      <c r="K3" s="19"/>
      <c r="L3" s="20"/>
      <c r="M3" s="131" t="s">
        <v>70</v>
      </c>
      <c r="N3" s="130" t="s">
        <v>71</v>
      </c>
      <c r="O3" s="180"/>
      <c r="P3" s="143" t="s">
        <v>74</v>
      </c>
      <c r="Q3" s="143" t="s">
        <v>75</v>
      </c>
      <c r="R3" s="143" t="s">
        <v>76</v>
      </c>
      <c r="S3" s="143" t="s">
        <v>77</v>
      </c>
      <c r="T3" s="144" t="s">
        <v>78</v>
      </c>
      <c r="U3" s="169"/>
      <c r="V3" s="167"/>
      <c r="W3" s="22" t="s">
        <v>24</v>
      </c>
      <c r="X3" s="25" t="s">
        <v>23</v>
      </c>
      <c r="Y3" s="26" t="s">
        <v>24</v>
      </c>
      <c r="Z3" s="24" t="s">
        <v>23</v>
      </c>
      <c r="AA3" s="29" t="s">
        <v>24</v>
      </c>
      <c r="AB3" s="25" t="s">
        <v>23</v>
      </c>
      <c r="AC3" s="26" t="s">
        <v>24</v>
      </c>
      <c r="AD3" s="24" t="s">
        <v>23</v>
      </c>
      <c r="AE3" s="26" t="s">
        <v>24</v>
      </c>
      <c r="AF3" s="24" t="s">
        <v>23</v>
      </c>
      <c r="AG3" s="76" t="s">
        <v>25</v>
      </c>
      <c r="AH3" s="195"/>
    </row>
    <row r="4" spans="1:38" ht="22" customHeight="1" thickTop="1">
      <c r="A4" s="97" t="s">
        <v>62</v>
      </c>
      <c r="B4" s="8" t="s">
        <v>35</v>
      </c>
      <c r="C4" s="8" t="s">
        <v>30</v>
      </c>
      <c r="D4" s="8" t="s">
        <v>80</v>
      </c>
      <c r="E4" s="8" t="s">
        <v>81</v>
      </c>
      <c r="F4" s="9" t="s">
        <v>82</v>
      </c>
      <c r="G4" s="8" t="s">
        <v>44</v>
      </c>
      <c r="H4" s="8" t="s">
        <v>13</v>
      </c>
      <c r="I4" s="8" t="s">
        <v>14</v>
      </c>
      <c r="J4" s="156" t="s">
        <v>84</v>
      </c>
      <c r="K4" s="10" t="s">
        <v>15</v>
      </c>
      <c r="L4" s="54" t="s">
        <v>16</v>
      </c>
      <c r="M4" s="56">
        <v>1</v>
      </c>
      <c r="N4" s="135"/>
      <c r="O4" s="141"/>
      <c r="P4" s="138"/>
      <c r="Q4" s="138"/>
      <c r="R4" s="138"/>
      <c r="S4" s="138"/>
      <c r="T4" s="142"/>
      <c r="U4" s="208">
        <v>1</v>
      </c>
      <c r="V4" s="200">
        <f>IF(U4&gt;0,U4*仮単価!C$8," ")</f>
        <v>8000</v>
      </c>
      <c r="W4" s="23"/>
      <c r="X4" s="27" t="str">
        <f>IF(W4&gt;0,W4*仮単価!C$11," ")</f>
        <v xml:space="preserve"> </v>
      </c>
      <c r="Y4" s="28"/>
      <c r="Z4" s="16" t="str">
        <f>IF(Y4&gt;0,Y4*仮単価!C$12," ")</f>
        <v xml:space="preserve"> </v>
      </c>
      <c r="AA4" s="209">
        <v>1</v>
      </c>
      <c r="AB4" s="203">
        <f>IF(AA4&gt;0,AA4*仮単価!C$13," ")</f>
        <v>6500</v>
      </c>
      <c r="AC4" s="204"/>
      <c r="AD4" s="205" t="str">
        <f>IF(AC4&gt;0,AC4*仮単価!C$14," ")</f>
        <v xml:space="preserve"> </v>
      </c>
      <c r="AE4" s="204"/>
      <c r="AF4" s="205" t="str">
        <f>IF(AE4&gt;0,AE4*仮単価!C$15," ")</f>
        <v xml:space="preserve"> </v>
      </c>
      <c r="AG4" s="206">
        <f>IF(SUM(X4,Z4,AB4,AD4,AF4)&gt;0,SUM(X4,Z4,AB4,AD4,AF4),"　")</f>
        <v>6500</v>
      </c>
      <c r="AH4" s="207">
        <f>IF(SUM(V4,AG4)&gt;0,SUM(V4,AG4),"　")</f>
        <v>14500</v>
      </c>
      <c r="AL4" s="7"/>
    </row>
    <row r="5" spans="1:38" ht="22" customHeight="1">
      <c r="A5" s="18" t="s">
        <v>11</v>
      </c>
      <c r="B5" s="8" t="s">
        <v>35</v>
      </c>
      <c r="C5" s="8" t="s">
        <v>30</v>
      </c>
      <c r="D5" s="8" t="s">
        <v>59</v>
      </c>
      <c r="E5" s="8" t="s">
        <v>26</v>
      </c>
      <c r="F5" s="9" t="s">
        <v>45</v>
      </c>
      <c r="G5" s="8" t="s">
        <v>46</v>
      </c>
      <c r="H5" s="8" t="s">
        <v>13</v>
      </c>
      <c r="I5" s="8" t="s">
        <v>14</v>
      </c>
      <c r="J5" s="68" t="s">
        <v>55</v>
      </c>
      <c r="K5" s="10" t="s">
        <v>15</v>
      </c>
      <c r="L5" s="54" t="s">
        <v>16</v>
      </c>
      <c r="M5" s="56">
        <v>1</v>
      </c>
      <c r="N5" s="135"/>
      <c r="O5" s="141"/>
      <c r="P5" s="138"/>
      <c r="Q5" s="138"/>
      <c r="R5" s="138"/>
      <c r="S5" s="138"/>
      <c r="T5" s="142"/>
      <c r="U5" s="208"/>
      <c r="V5" s="200" t="str">
        <f>IF(U5&gt;0,U5*仮単価!C$8," ")</f>
        <v xml:space="preserve"> </v>
      </c>
      <c r="W5" s="23"/>
      <c r="X5" s="27" t="str">
        <f>IF(W5&gt;0,W5*仮単価!C$11," ")</f>
        <v xml:space="preserve"> </v>
      </c>
      <c r="Y5" s="28"/>
      <c r="Z5" s="16" t="str">
        <f>IF(Y5&gt;0,Y5*仮単価!C$12," ")</f>
        <v xml:space="preserve"> </v>
      </c>
      <c r="AA5" s="209"/>
      <c r="AB5" s="203" t="str">
        <f>IF(AA5&gt;0,AA5*仮単価!C$13," ")</f>
        <v xml:space="preserve"> </v>
      </c>
      <c r="AC5" s="204"/>
      <c r="AD5" s="205" t="str">
        <f>IF(AC5&gt;0,AC5*仮単価!C$14," ")</f>
        <v xml:space="preserve"> </v>
      </c>
      <c r="AE5" s="204"/>
      <c r="AF5" s="205" t="str">
        <f>IF(AE5&gt;0,AE5*仮単価!C$15," ")</f>
        <v xml:space="preserve"> </v>
      </c>
      <c r="AG5" s="206" t="str">
        <f>IF(SUM(X5,Z5,AB5,AD5,AF5)&gt;0,SUM(X5,Z5,AB5,AD5,AF5),"　")</f>
        <v>　</v>
      </c>
      <c r="AH5" s="207" t="str">
        <f>IF(SUM(V5,AG5)&gt;0,SUM(V5,AG5),"　")</f>
        <v>　</v>
      </c>
      <c r="AL5" s="7"/>
    </row>
    <row r="6" spans="1:38" ht="22" customHeight="1">
      <c r="A6" s="18" t="s">
        <v>11</v>
      </c>
      <c r="B6" s="8" t="s">
        <v>35</v>
      </c>
      <c r="C6" s="8" t="s">
        <v>30</v>
      </c>
      <c r="D6" s="8" t="s">
        <v>19</v>
      </c>
      <c r="E6" s="8" t="s">
        <v>12</v>
      </c>
      <c r="F6" s="9" t="s">
        <v>47</v>
      </c>
      <c r="G6" s="8" t="s">
        <v>48</v>
      </c>
      <c r="H6" s="8" t="s">
        <v>13</v>
      </c>
      <c r="I6" s="8" t="s">
        <v>14</v>
      </c>
      <c r="J6" s="68" t="s">
        <v>56</v>
      </c>
      <c r="K6" s="10" t="s">
        <v>15</v>
      </c>
      <c r="L6" s="54" t="s">
        <v>16</v>
      </c>
      <c r="M6" s="56"/>
      <c r="N6" s="135">
        <v>1</v>
      </c>
      <c r="O6" s="141"/>
      <c r="P6" s="138"/>
      <c r="Q6" s="138"/>
      <c r="R6" s="138"/>
      <c r="S6" s="138"/>
      <c r="T6" s="142"/>
      <c r="U6" s="208">
        <v>1</v>
      </c>
      <c r="V6" s="201">
        <f>IF(U6&gt;0,U6*仮単価!C$8," ")</f>
        <v>8000</v>
      </c>
      <c r="W6" s="30"/>
      <c r="X6" s="27" t="str">
        <f>IF(W6&gt;0,W6*仮単価!C$11," ")</f>
        <v xml:space="preserve"> </v>
      </c>
      <c r="Y6" s="28"/>
      <c r="Z6" s="16" t="str">
        <f>IF(Y6&gt;0,Y6*仮単価!C$12," ")</f>
        <v xml:space="preserve"> </v>
      </c>
      <c r="AA6" s="209">
        <v>1</v>
      </c>
      <c r="AB6" s="203">
        <f>IF(AA6&gt;0,AA6*仮単価!C$13," ")</f>
        <v>6500</v>
      </c>
      <c r="AC6" s="204"/>
      <c r="AD6" s="205" t="str">
        <f>IF(AC6&gt;0,AC6*仮単価!C$14," ")</f>
        <v xml:space="preserve"> </v>
      </c>
      <c r="AE6" s="204"/>
      <c r="AF6" s="205" t="str">
        <f>IF(AE6&gt;0,AE6*仮単価!C$15," ")</f>
        <v xml:space="preserve"> </v>
      </c>
      <c r="AG6" s="206">
        <f>IF(SUM(X6,Z6,AB6,AD6,AF6)&gt;0,SUM(X6,Z6,AB6,AD6,AF6),"　")</f>
        <v>6500</v>
      </c>
      <c r="AH6" s="207">
        <f>IF(SUM(V6,AG6)&gt;0,SUM(V6,AG6),"　")</f>
        <v>14500</v>
      </c>
      <c r="AL6" s="7"/>
    </row>
    <row r="7" spans="1:38" ht="22" customHeight="1">
      <c r="A7" s="18" t="s">
        <v>11</v>
      </c>
      <c r="B7" s="8" t="s">
        <v>35</v>
      </c>
      <c r="C7" s="8" t="s">
        <v>30</v>
      </c>
      <c r="D7" s="8" t="s">
        <v>20</v>
      </c>
      <c r="E7" s="8" t="s">
        <v>17</v>
      </c>
      <c r="F7" s="9" t="s">
        <v>49</v>
      </c>
      <c r="G7" s="8" t="s">
        <v>50</v>
      </c>
      <c r="H7" s="8" t="s">
        <v>13</v>
      </c>
      <c r="I7" s="8" t="s">
        <v>14</v>
      </c>
      <c r="J7" s="68" t="s">
        <v>57</v>
      </c>
      <c r="K7" s="10" t="s">
        <v>15</v>
      </c>
      <c r="L7" s="54" t="s">
        <v>16</v>
      </c>
      <c r="M7" s="56"/>
      <c r="N7" s="135">
        <v>1</v>
      </c>
      <c r="O7" s="141"/>
      <c r="P7" s="138"/>
      <c r="Q7" s="138"/>
      <c r="R7" s="138"/>
      <c r="S7" s="138"/>
      <c r="T7" s="142"/>
      <c r="U7" s="208"/>
      <c r="V7" s="201" t="str">
        <f>IF(U7&gt;0,U7*仮単価!C$8," ")</f>
        <v xml:space="preserve"> </v>
      </c>
      <c r="W7" s="30"/>
      <c r="X7" s="27" t="str">
        <f>IF(W7&gt;0,W7*仮単価!C$11," ")</f>
        <v xml:space="preserve"> </v>
      </c>
      <c r="Y7" s="28"/>
      <c r="Z7" s="16" t="str">
        <f>IF(Y7&gt;0,Y7*仮単価!C$12," ")</f>
        <v xml:space="preserve"> </v>
      </c>
      <c r="AA7" s="209"/>
      <c r="AB7" s="203" t="str">
        <f>IF(AA7&gt;0,AA7*仮単価!C$13," ")</f>
        <v xml:space="preserve"> </v>
      </c>
      <c r="AC7" s="204"/>
      <c r="AD7" s="205" t="str">
        <f>IF(AC7&gt;0,AC7*仮単価!C$14," ")</f>
        <v xml:space="preserve"> </v>
      </c>
      <c r="AE7" s="204">
        <v>1</v>
      </c>
      <c r="AF7" s="205">
        <f>IF(AE7&gt;0,AE7*仮単価!C$15," ")</f>
        <v>0</v>
      </c>
      <c r="AG7" s="206" t="str">
        <f>IF(SUM(X7,Z7,AB7,AD7,AF7)&gt;0,SUM(X7,Z7,AB7,AD7,AF7),"　")</f>
        <v>　</v>
      </c>
      <c r="AH7" s="207" t="str">
        <f>IF(SUM(V7,AG7)&gt;0,SUM(V7,AG7),"　")</f>
        <v>　</v>
      </c>
      <c r="AL7" s="7"/>
    </row>
    <row r="8" spans="1:38" ht="22" customHeight="1" thickBot="1">
      <c r="A8" s="18" t="s">
        <v>11</v>
      </c>
      <c r="B8" s="8" t="s">
        <v>35</v>
      </c>
      <c r="C8" s="8" t="s">
        <v>30</v>
      </c>
      <c r="D8" s="8"/>
      <c r="E8" s="8" t="s">
        <v>18</v>
      </c>
      <c r="F8" s="9" t="s">
        <v>51</v>
      </c>
      <c r="G8" s="8" t="s">
        <v>52</v>
      </c>
      <c r="H8" s="8" t="s">
        <v>13</v>
      </c>
      <c r="I8" s="8" t="s">
        <v>14</v>
      </c>
      <c r="J8" s="68" t="s">
        <v>58</v>
      </c>
      <c r="K8" s="10" t="s">
        <v>15</v>
      </c>
      <c r="L8" s="54" t="s">
        <v>16</v>
      </c>
      <c r="M8" s="56"/>
      <c r="N8" s="135"/>
      <c r="O8" s="141">
        <v>1</v>
      </c>
      <c r="P8" s="138"/>
      <c r="Q8" s="138"/>
      <c r="R8" s="138"/>
      <c r="S8" s="138">
        <v>1</v>
      </c>
      <c r="T8" s="142"/>
      <c r="U8" s="208">
        <v>1</v>
      </c>
      <c r="V8" s="202">
        <f>IF(U8&gt;0,U8*仮単価!C$8," ")</f>
        <v>8000</v>
      </c>
      <c r="W8" s="51"/>
      <c r="X8" s="27" t="str">
        <f>IF(W8&gt;0,W8*仮単価!C$11," ")</f>
        <v xml:space="preserve"> </v>
      </c>
      <c r="Y8" s="28"/>
      <c r="Z8" s="16" t="str">
        <f>IF(Y8&gt;0,Y8*仮単価!C$12," ")</f>
        <v xml:space="preserve"> </v>
      </c>
      <c r="AA8" s="209">
        <v>1</v>
      </c>
      <c r="AB8" s="203">
        <f>IF(AA8&gt;0,AA8*仮単価!C$13," ")</f>
        <v>6500</v>
      </c>
      <c r="AC8" s="204"/>
      <c r="AD8" s="205" t="str">
        <f>IF(AC8&gt;0,AC8*仮単価!C$14," ")</f>
        <v xml:space="preserve"> </v>
      </c>
      <c r="AE8" s="204"/>
      <c r="AF8" s="205" t="str">
        <f>IF(AE8&gt;0,AE8*仮単価!C$15," ")</f>
        <v xml:space="preserve"> </v>
      </c>
      <c r="AG8" s="206">
        <f>IF(SUM(X8,Z8,AB8,AD8,AF8)&gt;0,SUM(X8,Z8,AB8,AD8,AF8),"　")</f>
        <v>6500</v>
      </c>
      <c r="AH8" s="207">
        <f>IF(SUM(V8,AG8)&gt;0,SUM(V8,AG8),"　")</f>
        <v>14500</v>
      </c>
      <c r="AL8" s="7"/>
    </row>
    <row r="9" spans="1:38" ht="22" customHeight="1" thickBot="1">
      <c r="A9" s="35" t="s">
        <v>38</v>
      </c>
      <c r="B9" s="36"/>
      <c r="C9" s="36"/>
      <c r="D9" s="36"/>
      <c r="E9" s="36"/>
      <c r="F9" s="37"/>
      <c r="G9" s="36"/>
      <c r="H9" s="36"/>
      <c r="I9" s="36"/>
      <c r="J9" s="38"/>
      <c r="K9" s="38"/>
      <c r="L9" s="55"/>
      <c r="M9" s="57">
        <f t="shared" ref="M9:N9" si="0">SUM(M4:M8)</f>
        <v>2</v>
      </c>
      <c r="N9" s="57">
        <f t="shared" si="0"/>
        <v>2</v>
      </c>
      <c r="O9" s="145">
        <f t="shared" ref="O9:S9" si="1">COUNTIF(O4:O8,"1")</f>
        <v>1</v>
      </c>
      <c r="P9" s="146">
        <f t="shared" si="1"/>
        <v>0</v>
      </c>
      <c r="Q9" s="146">
        <f t="shared" si="1"/>
        <v>0</v>
      </c>
      <c r="R9" s="146">
        <f t="shared" si="1"/>
        <v>0</v>
      </c>
      <c r="S9" s="146">
        <f t="shared" si="1"/>
        <v>1</v>
      </c>
      <c r="T9" s="147">
        <f>COUNTIF(T4:T8,"1")</f>
        <v>0</v>
      </c>
      <c r="U9" s="69">
        <f t="shared" ref="U9:AH9" si="2">SUM(U4:U8)</f>
        <v>3</v>
      </c>
      <c r="V9" s="39">
        <f t="shared" si="2"/>
        <v>24000</v>
      </c>
      <c r="W9" s="40">
        <f t="shared" si="2"/>
        <v>0</v>
      </c>
      <c r="X9" s="41">
        <f t="shared" si="2"/>
        <v>0</v>
      </c>
      <c r="Y9" s="42">
        <f t="shared" si="2"/>
        <v>0</v>
      </c>
      <c r="Z9" s="43">
        <f t="shared" si="2"/>
        <v>0</v>
      </c>
      <c r="AA9" s="44">
        <f t="shared" si="2"/>
        <v>3</v>
      </c>
      <c r="AB9" s="41">
        <f t="shared" si="2"/>
        <v>19500</v>
      </c>
      <c r="AC9" s="42">
        <f t="shared" si="2"/>
        <v>0</v>
      </c>
      <c r="AD9" s="43">
        <f t="shared" si="2"/>
        <v>0</v>
      </c>
      <c r="AE9" s="42">
        <f t="shared" si="2"/>
        <v>1</v>
      </c>
      <c r="AF9" s="43">
        <f t="shared" si="2"/>
        <v>0</v>
      </c>
      <c r="AG9" s="80">
        <f t="shared" si="2"/>
        <v>19500</v>
      </c>
      <c r="AH9" s="45">
        <f t="shared" si="2"/>
        <v>43500</v>
      </c>
      <c r="AL9" s="7"/>
    </row>
    <row r="10" spans="1:38" ht="22" customHeight="1" thickTop="1">
      <c r="A10" s="52" t="s">
        <v>54</v>
      </c>
      <c r="B10" s="81" t="s">
        <v>61</v>
      </c>
      <c r="C10" s="46"/>
      <c r="D10" s="46"/>
      <c r="E10" s="46"/>
      <c r="F10" s="47"/>
      <c r="G10" s="46"/>
      <c r="H10" s="46"/>
      <c r="I10" s="46"/>
      <c r="J10" s="48"/>
      <c r="K10" s="48"/>
      <c r="L10" s="15"/>
      <c r="M10" s="15"/>
      <c r="N10" s="15"/>
      <c r="U10" s="15"/>
      <c r="V10" s="14"/>
      <c r="W10" s="15"/>
      <c r="X10" s="14"/>
      <c r="Y10" s="15"/>
      <c r="Z10" s="14"/>
      <c r="AA10" s="15"/>
      <c r="AB10" s="157" t="s">
        <v>85</v>
      </c>
      <c r="AC10" s="15"/>
      <c r="AD10" s="14"/>
      <c r="AE10" s="15"/>
      <c r="AF10" s="14"/>
      <c r="AG10" s="14"/>
      <c r="AH10" s="14"/>
      <c r="AL10" s="7"/>
    </row>
    <row r="11" spans="1:38" ht="22" customHeight="1">
      <c r="B11" s="81" t="s">
        <v>83</v>
      </c>
      <c r="C11" s="46"/>
      <c r="D11" s="46"/>
      <c r="E11" s="46"/>
      <c r="F11" s="11"/>
      <c r="G11" s="12"/>
      <c r="I11" s="46"/>
      <c r="J11" s="46"/>
      <c r="K11" s="48"/>
      <c r="L11" s="48"/>
      <c r="M11" s="15"/>
      <c r="N11" s="15"/>
      <c r="O11" s="139"/>
      <c r="P11" s="139"/>
      <c r="Q11" s="139"/>
      <c r="R11" s="139"/>
      <c r="S11" s="139"/>
      <c r="T11" s="139"/>
      <c r="U11" s="15"/>
      <c r="V11" s="14" t="str">
        <f>IF(U11&gt;0,U11*$AL$10," ")</f>
        <v xml:space="preserve"> </v>
      </c>
      <c r="W11" s="15"/>
      <c r="X11" s="14" t="str">
        <f>IF(W11&gt;0,W11*$AL$18," ")</f>
        <v xml:space="preserve"> </v>
      </c>
      <c r="Y11" s="15"/>
      <c r="Z11" s="14" t="str">
        <f>IF(Y11&gt;0,Y11*$AL$19," ")</f>
        <v xml:space="preserve"> </v>
      </c>
      <c r="AA11" s="15"/>
      <c r="AB11" s="14" t="str">
        <f>IF(AA11&gt;0,AA11*$AL$17," ")</f>
        <v xml:space="preserve"> </v>
      </c>
      <c r="AC11" s="15"/>
      <c r="AD11" s="14" t="str">
        <f>IF(AC11&gt;0,AC11*$AL$20," ")</f>
        <v xml:space="preserve"> </v>
      </c>
      <c r="AE11" s="15"/>
      <c r="AF11" s="14" t="str">
        <f>IF(AE11&gt;0,AE11*$AL$21," ")</f>
        <v xml:space="preserve"> </v>
      </c>
      <c r="AG11" s="14" t="str">
        <f>IF(SUM(X11,Z11,AB11,AD11,AF11)&gt;0,SUM(X11,Z11,AB11,AD11,AF11),"　")</f>
        <v>　</v>
      </c>
      <c r="AH11" s="14"/>
      <c r="AL11" s="7"/>
    </row>
    <row r="12" spans="1:38" ht="21.75" customHeight="1">
      <c r="B12" s="81" t="s">
        <v>66</v>
      </c>
      <c r="C12" s="46"/>
      <c r="D12" s="46"/>
      <c r="E12" s="46"/>
      <c r="F12" s="11"/>
      <c r="G12" s="12"/>
      <c r="I12" s="46"/>
      <c r="J12" s="46"/>
      <c r="K12" s="48"/>
      <c r="L12" s="48"/>
      <c r="M12" s="15"/>
      <c r="N12" s="15"/>
      <c r="O12" s="15"/>
      <c r="P12" s="15"/>
      <c r="Q12" s="15"/>
      <c r="R12" s="15"/>
      <c r="S12" s="15"/>
      <c r="T12" s="15"/>
      <c r="U12" s="15"/>
      <c r="V12" s="129"/>
      <c r="W12" s="15"/>
      <c r="X12" s="14"/>
      <c r="Y12" s="15"/>
      <c r="Z12" s="14"/>
      <c r="AC12" s="15"/>
      <c r="AD12" s="14"/>
      <c r="AE12" s="15"/>
      <c r="AF12" s="14"/>
      <c r="AG12" s="14"/>
      <c r="AH12" s="14"/>
      <c r="AL12" s="7"/>
    </row>
    <row r="13" spans="1:38" ht="22" customHeight="1" thickBot="1">
      <c r="B13" s="81" t="s">
        <v>60</v>
      </c>
      <c r="C13" s="46"/>
      <c r="D13" s="46"/>
      <c r="E13" s="46"/>
      <c r="F13" s="11"/>
      <c r="G13" s="12"/>
      <c r="I13" s="46"/>
      <c r="J13" s="46"/>
      <c r="K13" s="48"/>
      <c r="L13" s="48"/>
      <c r="M13" s="15"/>
      <c r="N13" s="15"/>
      <c r="O13" s="48"/>
      <c r="P13" s="48"/>
      <c r="Q13" s="48"/>
      <c r="R13" s="48"/>
      <c r="S13" s="48"/>
      <c r="T13" s="48"/>
      <c r="U13" s="15"/>
      <c r="V13" s="14"/>
      <c r="W13" s="15"/>
      <c r="X13" s="14"/>
      <c r="Y13" s="15"/>
      <c r="Z13" s="14"/>
      <c r="AB13" s="110"/>
      <c r="AC13" s="110"/>
      <c r="AD13" s="110"/>
      <c r="AE13" s="15"/>
      <c r="AF13" s="14"/>
      <c r="AG13" s="14"/>
      <c r="AH13" s="14"/>
      <c r="AL13" s="7"/>
    </row>
    <row r="14" spans="1:38" ht="15" customHeight="1" thickTop="1" thickBot="1">
      <c r="A14" s="158" t="s">
        <v>63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53"/>
      <c r="M14" s="170" t="s">
        <v>69</v>
      </c>
      <c r="N14" s="174"/>
      <c r="O14" s="176" t="s">
        <v>79</v>
      </c>
      <c r="P14" s="177"/>
      <c r="Q14" s="177"/>
      <c r="R14" s="177"/>
      <c r="S14" s="177"/>
      <c r="T14" s="178"/>
      <c r="U14" s="161" t="s">
        <v>43</v>
      </c>
      <c r="V14" s="162"/>
      <c r="W14" s="127"/>
      <c r="X14" s="128"/>
      <c r="Y14" s="128"/>
      <c r="Z14" s="128"/>
      <c r="AA14" s="192" t="s">
        <v>65</v>
      </c>
      <c r="AB14" s="192"/>
      <c r="AC14" s="192"/>
      <c r="AD14" s="192"/>
      <c r="AE14" s="192"/>
      <c r="AF14" s="192"/>
      <c r="AG14" s="193"/>
      <c r="AH14" s="189" t="s">
        <v>21</v>
      </c>
      <c r="AI14" s="70"/>
      <c r="AJ14" s="71"/>
      <c r="AL14" s="7"/>
    </row>
    <row r="15" spans="1:38" ht="15" customHeight="1">
      <c r="A15" s="159"/>
      <c r="B15" s="4" t="s">
        <v>39</v>
      </c>
      <c r="C15" s="4" t="s">
        <v>31</v>
      </c>
      <c r="D15" s="4" t="s">
        <v>22</v>
      </c>
      <c r="E15" s="4" t="s">
        <v>32</v>
      </c>
      <c r="F15" s="4" t="s">
        <v>36</v>
      </c>
      <c r="G15" s="4" t="s">
        <v>33</v>
      </c>
      <c r="H15" s="4" t="s">
        <v>34</v>
      </c>
      <c r="I15" s="4" t="s">
        <v>27</v>
      </c>
      <c r="J15" s="4" t="s">
        <v>37</v>
      </c>
      <c r="K15" s="4" t="s">
        <v>28</v>
      </c>
      <c r="L15" s="6" t="s">
        <v>29</v>
      </c>
      <c r="M15" s="172"/>
      <c r="N15" s="175"/>
      <c r="O15" s="179" t="s">
        <v>72</v>
      </c>
      <c r="P15" s="181" t="s">
        <v>73</v>
      </c>
      <c r="Q15" s="182"/>
      <c r="R15" s="182"/>
      <c r="S15" s="182"/>
      <c r="T15" s="183"/>
      <c r="U15" s="168" t="s">
        <v>24</v>
      </c>
      <c r="V15" s="166" t="s">
        <v>42</v>
      </c>
      <c r="W15" s="187" t="s">
        <v>6</v>
      </c>
      <c r="X15" s="188"/>
      <c r="Y15" s="185" t="s">
        <v>7</v>
      </c>
      <c r="Z15" s="186"/>
      <c r="AA15" s="198" t="s">
        <v>8</v>
      </c>
      <c r="AB15" s="199"/>
      <c r="AC15" s="191" t="s">
        <v>9</v>
      </c>
      <c r="AD15" s="188"/>
      <c r="AE15" s="185" t="s">
        <v>10</v>
      </c>
      <c r="AF15" s="188"/>
      <c r="AG15" s="75"/>
      <c r="AH15" s="190"/>
      <c r="AI15" s="70"/>
      <c r="AJ15" s="71"/>
      <c r="AL15" s="7"/>
    </row>
    <row r="16" spans="1:38" ht="15" customHeight="1" thickBot="1">
      <c r="A16" s="160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20"/>
      <c r="M16" s="131" t="s">
        <v>70</v>
      </c>
      <c r="N16" s="136" t="s">
        <v>71</v>
      </c>
      <c r="O16" s="184"/>
      <c r="P16" s="154" t="s">
        <v>74</v>
      </c>
      <c r="Q16" s="154" t="s">
        <v>75</v>
      </c>
      <c r="R16" s="154" t="s">
        <v>76</v>
      </c>
      <c r="S16" s="154" t="s">
        <v>77</v>
      </c>
      <c r="T16" s="155" t="s">
        <v>78</v>
      </c>
      <c r="U16" s="169"/>
      <c r="V16" s="167"/>
      <c r="W16" s="22" t="s">
        <v>24</v>
      </c>
      <c r="X16" s="25" t="s">
        <v>23</v>
      </c>
      <c r="Y16" s="26" t="s">
        <v>24</v>
      </c>
      <c r="Z16" s="109" t="s">
        <v>23</v>
      </c>
      <c r="AA16" s="22" t="s">
        <v>24</v>
      </c>
      <c r="AB16" s="120" t="s">
        <v>23</v>
      </c>
      <c r="AC16" s="111" t="s">
        <v>24</v>
      </c>
      <c r="AD16" s="24" t="s">
        <v>23</v>
      </c>
      <c r="AE16" s="26" t="s">
        <v>24</v>
      </c>
      <c r="AF16" s="24" t="s">
        <v>23</v>
      </c>
      <c r="AG16" s="76" t="s">
        <v>25</v>
      </c>
      <c r="AH16" s="167"/>
      <c r="AI16" s="70"/>
      <c r="AJ16" s="71"/>
      <c r="AL16" s="7"/>
    </row>
    <row r="17" spans="1:38" ht="22" customHeight="1" thickTop="1">
      <c r="A17" s="97" t="s">
        <v>62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94"/>
      <c r="M17" s="82"/>
      <c r="N17" s="132"/>
      <c r="O17" s="141"/>
      <c r="P17" s="138"/>
      <c r="Q17" s="138"/>
      <c r="R17" s="138"/>
      <c r="S17" s="138"/>
      <c r="T17" s="142"/>
      <c r="U17" s="85"/>
      <c r="V17" s="59" t="str">
        <f>IF(U17&gt;0,U17*仮単価!C$8," ")</f>
        <v xml:space="preserve"> </v>
      </c>
      <c r="W17" s="85"/>
      <c r="X17" s="62" t="str">
        <f>IF(W17&gt;0,W17*仮単価!C$11," ")</f>
        <v xml:space="preserve"> </v>
      </c>
      <c r="Y17" s="88"/>
      <c r="Z17" s="112" t="str">
        <f>IF(Y17&gt;0,Y17*仮単価!C$12," ")</f>
        <v xml:space="preserve"> </v>
      </c>
      <c r="AA17" s="86"/>
      <c r="AB17" s="121" t="str">
        <f>IF(AA17&gt;0,AA17*仮単価!C$13," ")</f>
        <v xml:space="preserve"> </v>
      </c>
      <c r="AC17" s="116"/>
      <c r="AD17" s="65" t="str">
        <f>IF(AC17&gt;0,AC17*仮単価!C$14," ")</f>
        <v xml:space="preserve"> </v>
      </c>
      <c r="AE17" s="91"/>
      <c r="AF17" s="62" t="str">
        <f>IF(AE17&gt;0,AE17*仮単価!C$15," ")</f>
        <v xml:space="preserve"> </v>
      </c>
      <c r="AG17" s="77" t="str">
        <f>IF(SUM(X17,Z17,AB17,AD17,AF17)&gt;0,SUM(X17,Z17,AB17,AD17,AF17),"　")</f>
        <v>　</v>
      </c>
      <c r="AH17" s="72" t="str">
        <f t="shared" ref="AH17:AH29" si="3">IF(SUM(V17,AG17)&gt;0,SUM(V17,AG17),"　")</f>
        <v>　</v>
      </c>
      <c r="AI17" s="70"/>
      <c r="AJ17" s="71"/>
      <c r="AL17" s="7"/>
    </row>
    <row r="18" spans="1:38" ht="22" customHeight="1">
      <c r="A18" s="18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95"/>
      <c r="M18" s="83"/>
      <c r="N18" s="133"/>
      <c r="O18" s="141"/>
      <c r="P18" s="138"/>
      <c r="Q18" s="138"/>
      <c r="R18" s="138"/>
      <c r="S18" s="138"/>
      <c r="T18" s="142"/>
      <c r="U18" s="86"/>
      <c r="V18" s="60" t="str">
        <f>IF(U18&gt;0,U18*仮単価!C$8," ")</f>
        <v xml:space="preserve"> </v>
      </c>
      <c r="W18" s="86"/>
      <c r="X18" s="63" t="str">
        <f>IF(W18&gt;0,W18*仮単価!C$11," ")</f>
        <v xml:space="preserve"> </v>
      </c>
      <c r="Y18" s="89"/>
      <c r="Z18" s="113" t="str">
        <f>IF(Y18&gt;0,Y18*仮単価!C$12," ")</f>
        <v xml:space="preserve"> </v>
      </c>
      <c r="AA18" s="86"/>
      <c r="AB18" s="121" t="str">
        <f>IF(AA18&gt;0,AA18*仮単価!C$13," ")</f>
        <v xml:space="preserve"> </v>
      </c>
      <c r="AC18" s="117"/>
      <c r="AD18" s="66" t="str">
        <f>IF(AC18&gt;0,AC18*仮単価!C$14," ")</f>
        <v xml:space="preserve"> </v>
      </c>
      <c r="AE18" s="92"/>
      <c r="AF18" s="63" t="str">
        <f>IF(AE18&gt;0,AE18*仮単価!C$15," ")</f>
        <v xml:space="preserve"> </v>
      </c>
      <c r="AG18" s="78" t="str">
        <f>IF(SUM(X18,Z18,AB18,AD18,AF18)&gt;0,SUM(X18,Z18,AB18,AD18,AF18),"　")</f>
        <v>　</v>
      </c>
      <c r="AH18" s="73" t="str">
        <f t="shared" si="3"/>
        <v>　</v>
      </c>
      <c r="AI18" s="70"/>
      <c r="AJ18" s="71"/>
      <c r="AL18" s="7"/>
    </row>
    <row r="19" spans="1:38" ht="22" customHeight="1">
      <c r="A19" s="18" t="s">
        <v>11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95"/>
      <c r="M19" s="83"/>
      <c r="N19" s="133"/>
      <c r="O19" s="141"/>
      <c r="P19" s="138"/>
      <c r="Q19" s="138"/>
      <c r="R19" s="138"/>
      <c r="S19" s="138"/>
      <c r="T19" s="142"/>
      <c r="U19" s="86"/>
      <c r="V19" s="60" t="str">
        <f>IF(U19&gt;0,U19*仮単価!C$8," ")</f>
        <v xml:space="preserve"> </v>
      </c>
      <c r="W19" s="86"/>
      <c r="X19" s="63" t="str">
        <f>IF(W19&gt;0,W19*仮単価!C$11," ")</f>
        <v xml:space="preserve"> </v>
      </c>
      <c r="Y19" s="89"/>
      <c r="Z19" s="113" t="str">
        <f>IF(Y19&gt;0,Y19*仮単価!C$12," ")</f>
        <v xml:space="preserve"> </v>
      </c>
      <c r="AA19" s="86"/>
      <c r="AB19" s="121" t="str">
        <f>IF(AA19&gt;0,AA19*仮単価!C$13," ")</f>
        <v xml:space="preserve"> </v>
      </c>
      <c r="AC19" s="117"/>
      <c r="AD19" s="66" t="str">
        <f>IF(AC19&gt;0,AC19*仮単価!C$14," ")</f>
        <v xml:space="preserve"> </v>
      </c>
      <c r="AE19" s="92"/>
      <c r="AF19" s="63" t="str">
        <f>IF(AE19&gt;0,AE19*仮単価!C$15," ")</f>
        <v xml:space="preserve"> </v>
      </c>
      <c r="AG19" s="78" t="str">
        <f>IF(SUM(X19,Z19,AB19,AD19,AF19)&gt;0,SUM(X19,Z19,AB19,AD19,AF19),"　")</f>
        <v>　</v>
      </c>
      <c r="AH19" s="73" t="str">
        <f t="shared" si="3"/>
        <v>　</v>
      </c>
      <c r="AI19" s="70"/>
      <c r="AJ19" s="71"/>
      <c r="AL19" s="7"/>
    </row>
    <row r="20" spans="1:38" ht="22" customHeight="1">
      <c r="A20" s="18" t="s">
        <v>11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95"/>
      <c r="M20" s="83"/>
      <c r="N20" s="133"/>
      <c r="O20" s="141"/>
      <c r="P20" s="138"/>
      <c r="Q20" s="138"/>
      <c r="R20" s="138"/>
      <c r="S20" s="138"/>
      <c r="T20" s="142"/>
      <c r="U20" s="86"/>
      <c r="V20" s="60" t="str">
        <f>IF(U20&gt;0,U20*仮単価!C$8," ")</f>
        <v xml:space="preserve"> </v>
      </c>
      <c r="W20" s="86"/>
      <c r="X20" s="63" t="str">
        <f>IF(W20&gt;0,W20*仮単価!C$11," ")</f>
        <v xml:space="preserve"> </v>
      </c>
      <c r="Y20" s="89"/>
      <c r="Z20" s="113" t="str">
        <f>IF(Y20&gt;0,Y20*仮単価!C$12," ")</f>
        <v xml:space="preserve"> </v>
      </c>
      <c r="AA20" s="86"/>
      <c r="AB20" s="121" t="str">
        <f>IF(AA20&gt;0,AA20*仮単価!C$13," ")</f>
        <v xml:space="preserve"> </v>
      </c>
      <c r="AC20" s="117"/>
      <c r="AD20" s="66" t="str">
        <f>IF(AC20&gt;0,AC20*仮単価!C$14," ")</f>
        <v xml:space="preserve"> </v>
      </c>
      <c r="AE20" s="92"/>
      <c r="AF20" s="63" t="str">
        <f>IF(AE20&gt;0,AE20*仮単価!C$15," ")</f>
        <v xml:space="preserve"> </v>
      </c>
      <c r="AG20" s="78" t="str">
        <f>IF(SUM(X20,Z20,AB20,AD20,AF20)&gt;0,SUM(X20,Z20,AB20,AD20,AF20),"　")</f>
        <v>　</v>
      </c>
      <c r="AH20" s="73" t="str">
        <f t="shared" si="3"/>
        <v>　</v>
      </c>
      <c r="AI20" s="70"/>
      <c r="AJ20" s="71"/>
      <c r="AL20" s="7"/>
    </row>
    <row r="21" spans="1:38" ht="22" customHeight="1">
      <c r="A21" s="18" t="s">
        <v>11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95"/>
      <c r="M21" s="83"/>
      <c r="N21" s="133"/>
      <c r="O21" s="141"/>
      <c r="P21" s="138"/>
      <c r="Q21" s="138"/>
      <c r="R21" s="138"/>
      <c r="S21" s="138"/>
      <c r="T21" s="142"/>
      <c r="U21" s="86"/>
      <c r="V21" s="60" t="str">
        <f>IF(U21&gt;0,U21*仮単価!C$8," ")</f>
        <v xml:space="preserve"> </v>
      </c>
      <c r="W21" s="86"/>
      <c r="X21" s="63" t="str">
        <f>IF(W21&gt;0,W21*仮単価!C$11," ")</f>
        <v xml:space="preserve"> </v>
      </c>
      <c r="Y21" s="89"/>
      <c r="Z21" s="113" t="str">
        <f>IF(Y21&gt;0,Y21*仮単価!C$12," ")</f>
        <v xml:space="preserve"> </v>
      </c>
      <c r="AA21" s="86"/>
      <c r="AB21" s="121" t="str">
        <f>IF(AA21&gt;0,AA21*仮単価!C$13," ")</f>
        <v xml:space="preserve"> </v>
      </c>
      <c r="AC21" s="117"/>
      <c r="AD21" s="66" t="str">
        <f>IF(AC21&gt;0,AC21*仮単価!C$14," ")</f>
        <v xml:space="preserve"> </v>
      </c>
      <c r="AE21" s="92"/>
      <c r="AF21" s="63" t="str">
        <f>IF(AE21&gt;0,AE21*仮単価!C$15," ")</f>
        <v xml:space="preserve"> </v>
      </c>
      <c r="AG21" s="78" t="str">
        <f>IF(SUM(X21,Z21,AB21,AD21,AF21)&gt;0,SUM(X21,Z21,AB21,AD21,AF21),"　")</f>
        <v>　</v>
      </c>
      <c r="AH21" s="73" t="str">
        <f t="shared" si="3"/>
        <v>　</v>
      </c>
      <c r="AI21" s="70"/>
      <c r="AJ21" s="71"/>
      <c r="AL21" s="7"/>
    </row>
    <row r="22" spans="1:38" ht="22" customHeight="1">
      <c r="A22" s="18" t="s">
        <v>11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95"/>
      <c r="M22" s="83"/>
      <c r="N22" s="133"/>
      <c r="O22" s="141"/>
      <c r="P22" s="138"/>
      <c r="Q22" s="138"/>
      <c r="R22" s="138"/>
      <c r="S22" s="138"/>
      <c r="T22" s="142"/>
      <c r="U22" s="86"/>
      <c r="V22" s="60"/>
      <c r="W22" s="86"/>
      <c r="X22" s="63"/>
      <c r="Y22" s="89"/>
      <c r="Z22" s="113"/>
      <c r="AA22" s="86"/>
      <c r="AB22" s="121"/>
      <c r="AC22" s="117"/>
      <c r="AD22" s="66"/>
      <c r="AE22" s="92"/>
      <c r="AF22" s="63"/>
      <c r="AG22" s="78"/>
      <c r="AH22" s="73" t="str">
        <f t="shared" si="3"/>
        <v>　</v>
      </c>
      <c r="AI22" s="70"/>
      <c r="AJ22" s="71"/>
      <c r="AL22" s="7"/>
    </row>
    <row r="23" spans="1:38" ht="22" customHeight="1">
      <c r="A23" s="18" t="s">
        <v>11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95"/>
      <c r="M23" s="83"/>
      <c r="N23" s="133"/>
      <c r="O23" s="141"/>
      <c r="P23" s="138"/>
      <c r="Q23" s="138"/>
      <c r="R23" s="138"/>
      <c r="S23" s="138"/>
      <c r="T23" s="142"/>
      <c r="U23" s="86"/>
      <c r="V23" s="60"/>
      <c r="W23" s="86"/>
      <c r="X23" s="63"/>
      <c r="Y23" s="89"/>
      <c r="Z23" s="113"/>
      <c r="AA23" s="86"/>
      <c r="AB23" s="121"/>
      <c r="AC23" s="117"/>
      <c r="AD23" s="66"/>
      <c r="AE23" s="92"/>
      <c r="AF23" s="63"/>
      <c r="AG23" s="78"/>
      <c r="AH23" s="73" t="str">
        <f t="shared" si="3"/>
        <v>　</v>
      </c>
      <c r="AI23" s="70"/>
      <c r="AJ23" s="71"/>
      <c r="AL23" s="7"/>
    </row>
    <row r="24" spans="1:38" ht="22" customHeight="1">
      <c r="A24" s="18" t="s">
        <v>11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95"/>
      <c r="M24" s="83"/>
      <c r="N24" s="133"/>
      <c r="O24" s="141"/>
      <c r="P24" s="138"/>
      <c r="Q24" s="138"/>
      <c r="R24" s="138"/>
      <c r="S24" s="138"/>
      <c r="T24" s="142"/>
      <c r="U24" s="86"/>
      <c r="V24" s="60" t="str">
        <f>IF(U24&gt;0,U24*仮単価!C$8," ")</f>
        <v xml:space="preserve"> </v>
      </c>
      <c r="W24" s="86"/>
      <c r="X24" s="63" t="str">
        <f>IF(W24&gt;0,W24*仮単価!C$11," ")</f>
        <v xml:space="preserve"> </v>
      </c>
      <c r="Y24" s="89"/>
      <c r="Z24" s="113" t="str">
        <f>IF(Y24&gt;0,Y24*仮単価!C$12," ")</f>
        <v xml:space="preserve"> </v>
      </c>
      <c r="AA24" s="86"/>
      <c r="AB24" s="121" t="str">
        <f>IF(AA24&gt;0,AA24*仮単価!C$13," ")</f>
        <v xml:space="preserve"> </v>
      </c>
      <c r="AC24" s="117"/>
      <c r="AD24" s="66" t="str">
        <f>IF(AC24&gt;0,AC24*仮単価!C$14," ")</f>
        <v xml:space="preserve"> </v>
      </c>
      <c r="AE24" s="92"/>
      <c r="AF24" s="63" t="str">
        <f>IF(AE24&gt;0,AE24*仮単価!C$15," ")</f>
        <v xml:space="preserve"> </v>
      </c>
      <c r="AG24" s="78" t="str">
        <f t="shared" ref="AG24:AG29" si="4">IF(SUM(X24,Z24,AB24,AD24,AF24)&gt;0,SUM(X24,Z24,AB24,AD24,AF24),"　")</f>
        <v>　</v>
      </c>
      <c r="AH24" s="73" t="str">
        <f t="shared" si="3"/>
        <v>　</v>
      </c>
      <c r="AI24" s="70"/>
      <c r="AJ24" s="71"/>
      <c r="AL24" s="7"/>
    </row>
    <row r="25" spans="1:38" ht="22" customHeight="1">
      <c r="A25" s="18" t="s">
        <v>11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95"/>
      <c r="M25" s="83"/>
      <c r="N25" s="133"/>
      <c r="O25" s="141"/>
      <c r="P25" s="138"/>
      <c r="Q25" s="138"/>
      <c r="R25" s="138"/>
      <c r="S25" s="138"/>
      <c r="T25" s="142"/>
      <c r="U25" s="86"/>
      <c r="V25" s="60" t="str">
        <f>IF(U25&gt;0,U25*仮単価!C$8," ")</f>
        <v xml:space="preserve"> </v>
      </c>
      <c r="W25" s="86"/>
      <c r="X25" s="63" t="str">
        <f>IF(W25&gt;0,W25*仮単価!C$11," ")</f>
        <v xml:space="preserve"> </v>
      </c>
      <c r="Y25" s="89"/>
      <c r="Z25" s="113" t="str">
        <f>IF(Y25&gt;0,Y25*仮単価!C$12," ")</f>
        <v xml:space="preserve"> </v>
      </c>
      <c r="AA25" s="86"/>
      <c r="AB25" s="121" t="str">
        <f>IF(AA25&gt;0,AA25*仮単価!C$13," ")</f>
        <v xml:space="preserve"> </v>
      </c>
      <c r="AC25" s="117"/>
      <c r="AD25" s="66" t="str">
        <f>IF(AC25&gt;0,AC25*仮単価!C$14," ")</f>
        <v xml:space="preserve"> </v>
      </c>
      <c r="AE25" s="92"/>
      <c r="AF25" s="63" t="str">
        <f>IF(AE25&gt;0,AE25*仮単価!C$15," ")</f>
        <v xml:space="preserve"> </v>
      </c>
      <c r="AG25" s="78" t="str">
        <f t="shared" si="4"/>
        <v>　</v>
      </c>
      <c r="AH25" s="73" t="str">
        <f t="shared" si="3"/>
        <v>　</v>
      </c>
      <c r="AI25" s="70"/>
      <c r="AJ25" s="71"/>
      <c r="AL25" s="7"/>
    </row>
    <row r="26" spans="1:38" ht="22" customHeight="1">
      <c r="A26" s="18" t="s">
        <v>11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95"/>
      <c r="M26" s="83"/>
      <c r="N26" s="133"/>
      <c r="O26" s="141"/>
      <c r="P26" s="138"/>
      <c r="Q26" s="138"/>
      <c r="R26" s="138"/>
      <c r="S26" s="138"/>
      <c r="T26" s="142"/>
      <c r="U26" s="86"/>
      <c r="V26" s="60" t="str">
        <f>IF(U26&gt;0,U26*仮単価!C$8," ")</f>
        <v xml:space="preserve"> </v>
      </c>
      <c r="W26" s="86"/>
      <c r="X26" s="63" t="str">
        <f>IF(W26&gt;0,W26*仮単価!C$11," ")</f>
        <v xml:space="preserve"> </v>
      </c>
      <c r="Y26" s="89"/>
      <c r="Z26" s="113" t="str">
        <f>IF(Y26&gt;0,Y26*仮単価!C$12," ")</f>
        <v xml:space="preserve"> </v>
      </c>
      <c r="AA26" s="86"/>
      <c r="AB26" s="121" t="str">
        <f>IF(AA26&gt;0,AA26*仮単価!C$13," ")</f>
        <v xml:space="preserve"> </v>
      </c>
      <c r="AC26" s="117"/>
      <c r="AD26" s="66" t="str">
        <f>IF(AC26&gt;0,AC26*仮単価!C$14," ")</f>
        <v xml:space="preserve"> </v>
      </c>
      <c r="AE26" s="92"/>
      <c r="AF26" s="63" t="str">
        <f>IF(AE26&gt;0,AE26*仮単価!C$15," ")</f>
        <v xml:space="preserve"> </v>
      </c>
      <c r="AG26" s="78" t="str">
        <f t="shared" si="4"/>
        <v>　</v>
      </c>
      <c r="AH26" s="73" t="str">
        <f t="shared" si="3"/>
        <v>　</v>
      </c>
      <c r="AI26" s="70"/>
      <c r="AJ26" s="71"/>
      <c r="AL26" s="7"/>
    </row>
    <row r="27" spans="1:38" ht="22" customHeight="1">
      <c r="A27" s="18" t="s">
        <v>11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95"/>
      <c r="M27" s="83"/>
      <c r="N27" s="133"/>
      <c r="O27" s="141"/>
      <c r="P27" s="138"/>
      <c r="Q27" s="138"/>
      <c r="R27" s="138"/>
      <c r="S27" s="138"/>
      <c r="T27" s="142"/>
      <c r="U27" s="86"/>
      <c r="V27" s="60" t="str">
        <f>IF(U27&gt;0,U27*仮単価!C$8," ")</f>
        <v xml:space="preserve"> </v>
      </c>
      <c r="W27" s="86"/>
      <c r="X27" s="63" t="str">
        <f>IF(W27&gt;0,W27*仮単価!C$11," ")</f>
        <v xml:space="preserve"> </v>
      </c>
      <c r="Y27" s="89"/>
      <c r="Z27" s="113" t="str">
        <f>IF(Y27&gt;0,Y27*仮単価!C$12," ")</f>
        <v xml:space="preserve"> </v>
      </c>
      <c r="AA27" s="86"/>
      <c r="AB27" s="121" t="str">
        <f>IF(AA27&gt;0,AA27*仮単価!C$13," ")</f>
        <v xml:space="preserve"> </v>
      </c>
      <c r="AC27" s="117"/>
      <c r="AD27" s="66" t="str">
        <f>IF(AC27&gt;0,AC27*仮単価!C$14," ")</f>
        <v xml:space="preserve"> </v>
      </c>
      <c r="AE27" s="92"/>
      <c r="AF27" s="63" t="str">
        <f>IF(AE27&gt;0,AE27*仮単価!C$15," ")</f>
        <v xml:space="preserve"> </v>
      </c>
      <c r="AG27" s="78" t="str">
        <f t="shared" si="4"/>
        <v>　</v>
      </c>
      <c r="AH27" s="73" t="str">
        <f t="shared" si="3"/>
        <v>　</v>
      </c>
      <c r="AI27" s="70"/>
      <c r="AJ27" s="71"/>
      <c r="AL27" s="7"/>
    </row>
    <row r="28" spans="1:38" ht="22" customHeight="1">
      <c r="A28" s="18" t="s">
        <v>11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95"/>
      <c r="M28" s="83"/>
      <c r="N28" s="133"/>
      <c r="O28" s="141"/>
      <c r="P28" s="138"/>
      <c r="Q28" s="138"/>
      <c r="R28" s="138"/>
      <c r="S28" s="138"/>
      <c r="T28" s="142"/>
      <c r="U28" s="86"/>
      <c r="V28" s="60" t="str">
        <f>IF(U28&gt;0,U28*仮単価!C$8," ")</f>
        <v xml:space="preserve"> </v>
      </c>
      <c r="W28" s="86"/>
      <c r="X28" s="63" t="str">
        <f>IF(W28&gt;0,W28*仮単価!C$11," ")</f>
        <v xml:space="preserve"> </v>
      </c>
      <c r="Y28" s="89"/>
      <c r="Z28" s="113" t="str">
        <f>IF(Y28&gt;0,Y28*仮単価!C$12," ")</f>
        <v xml:space="preserve"> </v>
      </c>
      <c r="AA28" s="86"/>
      <c r="AB28" s="121" t="str">
        <f>IF(AA28&gt;0,AA28*仮単価!C$13," ")</f>
        <v xml:space="preserve"> </v>
      </c>
      <c r="AC28" s="117"/>
      <c r="AD28" s="66" t="str">
        <f>IF(AC28&gt;0,AC28*仮単価!C$14," ")</f>
        <v xml:space="preserve"> </v>
      </c>
      <c r="AE28" s="92"/>
      <c r="AF28" s="63" t="str">
        <f>IF(AE28&gt;0,AE28*仮単価!C$15," ")</f>
        <v xml:space="preserve"> </v>
      </c>
      <c r="AG28" s="78" t="str">
        <f t="shared" si="4"/>
        <v>　</v>
      </c>
      <c r="AH28" s="73" t="str">
        <f t="shared" si="3"/>
        <v>　</v>
      </c>
      <c r="AI28" s="70"/>
      <c r="AJ28" s="71"/>
      <c r="AL28" s="7"/>
    </row>
    <row r="29" spans="1:38" ht="22" customHeight="1" thickBot="1">
      <c r="A29" s="49" t="s">
        <v>11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96"/>
      <c r="M29" s="84"/>
      <c r="N29" s="134"/>
      <c r="O29" s="151"/>
      <c r="P29" s="152"/>
      <c r="Q29" s="152"/>
      <c r="R29" s="152"/>
      <c r="S29" s="152"/>
      <c r="T29" s="153"/>
      <c r="U29" s="87"/>
      <c r="V29" s="61" t="str">
        <f>IF(U29&gt;0,U29*仮単価!C$8," ")</f>
        <v xml:space="preserve"> </v>
      </c>
      <c r="W29" s="87"/>
      <c r="X29" s="64" t="str">
        <f>IF(W29&gt;0,W29*仮単価!C$11," ")</f>
        <v xml:space="preserve"> </v>
      </c>
      <c r="Y29" s="90"/>
      <c r="Z29" s="114" t="str">
        <f>IF(Y29&gt;0,Y29*仮単価!C$12," ")</f>
        <v xml:space="preserve"> </v>
      </c>
      <c r="AA29" s="87"/>
      <c r="AB29" s="122" t="str">
        <f>IF(AA29&gt;0,AA29*仮単価!C$13," ")</f>
        <v xml:space="preserve"> </v>
      </c>
      <c r="AC29" s="118"/>
      <c r="AD29" s="67" t="str">
        <f>IF(AC29&gt;0,AC29*仮単価!C$14," ")</f>
        <v xml:space="preserve"> </v>
      </c>
      <c r="AE29" s="93"/>
      <c r="AF29" s="64" t="str">
        <f>IF(AE29&gt;0,AE29*仮単価!C$15," ")</f>
        <v xml:space="preserve"> </v>
      </c>
      <c r="AG29" s="79" t="str">
        <f t="shared" si="4"/>
        <v>　</v>
      </c>
      <c r="AH29" s="74" t="str">
        <f t="shared" si="3"/>
        <v>　</v>
      </c>
      <c r="AI29" s="70"/>
      <c r="AJ29" s="71"/>
      <c r="AL29" s="7"/>
    </row>
    <row r="30" spans="1:38" ht="22" customHeight="1" thickBot="1">
      <c r="A30" s="31" t="s">
        <v>38</v>
      </c>
      <c r="B30" s="32"/>
      <c r="C30" s="32"/>
      <c r="D30" s="32"/>
      <c r="E30" s="32"/>
      <c r="F30" s="33"/>
      <c r="G30" s="32"/>
      <c r="H30" s="32"/>
      <c r="I30" s="32"/>
      <c r="J30" s="34"/>
      <c r="K30" s="34"/>
      <c r="L30" s="58"/>
      <c r="M30" s="98">
        <f t="shared" ref="M30:N30" si="5">SUM(M17:M29)</f>
        <v>0</v>
      </c>
      <c r="N30" s="140">
        <f t="shared" si="5"/>
        <v>0</v>
      </c>
      <c r="O30" s="148">
        <f t="shared" ref="O30:S30" si="6">COUNTIF(O17:O29,"1")</f>
        <v>0</v>
      </c>
      <c r="P30" s="149">
        <f>COUNTIF(P17:P29,"1")</f>
        <v>0</v>
      </c>
      <c r="Q30" s="149">
        <f t="shared" si="6"/>
        <v>0</v>
      </c>
      <c r="R30" s="149">
        <f t="shared" si="6"/>
        <v>0</v>
      </c>
      <c r="S30" s="149">
        <f t="shared" si="6"/>
        <v>0</v>
      </c>
      <c r="T30" s="150">
        <f>COUNTIF(T17:T29,"1")</f>
        <v>0</v>
      </c>
      <c r="U30" s="100">
        <f>SUM(U17:U29)</f>
        <v>0</v>
      </c>
      <c r="V30" s="99">
        <f>SUM(V17:V29)</f>
        <v>0</v>
      </c>
      <c r="W30" s="100">
        <f>SUM(W17:W29)</f>
        <v>0</v>
      </c>
      <c r="X30" s="101">
        <f>SUM(X17:X29)</f>
        <v>0</v>
      </c>
      <c r="Y30" s="102">
        <f t="shared" ref="Y30:AF30" si="7">SUM(Y17:Y29)</f>
        <v>0</v>
      </c>
      <c r="Z30" s="115">
        <f t="shared" si="7"/>
        <v>0</v>
      </c>
      <c r="AA30" s="123">
        <f t="shared" si="7"/>
        <v>0</v>
      </c>
      <c r="AB30" s="124">
        <f t="shared" si="7"/>
        <v>0</v>
      </c>
      <c r="AC30" s="119">
        <f t="shared" si="7"/>
        <v>0</v>
      </c>
      <c r="AD30" s="103">
        <f t="shared" si="7"/>
        <v>0</v>
      </c>
      <c r="AE30" s="104">
        <f t="shared" si="7"/>
        <v>0</v>
      </c>
      <c r="AF30" s="101">
        <f t="shared" si="7"/>
        <v>0</v>
      </c>
      <c r="AG30" s="105">
        <f>SUM(AG17:AG29)</f>
        <v>0</v>
      </c>
      <c r="AH30" s="106">
        <f>SUM(AH17:AH29)</f>
        <v>0</v>
      </c>
      <c r="AI30" s="70"/>
      <c r="AJ30" s="71"/>
    </row>
    <row r="31" spans="1:38" ht="14.5" thickTop="1">
      <c r="M31" s="3" t="s">
        <v>67</v>
      </c>
    </row>
    <row r="32" spans="1:38">
      <c r="M32" s="3" t="s">
        <v>68</v>
      </c>
    </row>
  </sheetData>
  <mergeCells count="30">
    <mergeCell ref="Y15:Z15"/>
    <mergeCell ref="W15:X15"/>
    <mergeCell ref="Y2:Z2"/>
    <mergeCell ref="W2:X2"/>
    <mergeCell ref="AH14:AH16"/>
    <mergeCell ref="AC15:AD15"/>
    <mergeCell ref="AA14:AG14"/>
    <mergeCell ref="AH1:AH3"/>
    <mergeCell ref="AA2:AB2"/>
    <mergeCell ref="AE2:AF2"/>
    <mergeCell ref="AA1:AG1"/>
    <mergeCell ref="AA15:AB15"/>
    <mergeCell ref="AE15:AF15"/>
    <mergeCell ref="AC2:AD2"/>
    <mergeCell ref="A14:A16"/>
    <mergeCell ref="U14:V14"/>
    <mergeCell ref="A1:A3"/>
    <mergeCell ref="U1:V1"/>
    <mergeCell ref="V2:V3"/>
    <mergeCell ref="U2:U3"/>
    <mergeCell ref="U15:U16"/>
    <mergeCell ref="V15:V16"/>
    <mergeCell ref="M1:N2"/>
    <mergeCell ref="M14:N15"/>
    <mergeCell ref="O1:T1"/>
    <mergeCell ref="O2:O3"/>
    <mergeCell ref="P2:T2"/>
    <mergeCell ref="O14:T14"/>
    <mergeCell ref="O15:O16"/>
    <mergeCell ref="P15:T15"/>
  </mergeCells>
  <phoneticPr fontId="2"/>
  <hyperlinks>
    <hyperlink ref="J4" r:id="rId1" xr:uid="{7A9CF2E5-FC6B-48D4-9AC2-8EC459DDC062}"/>
  </hyperlinks>
  <pageMargins left="0.78740157480314965" right="0.19685039370078741" top="0.98425196850393704" bottom="0.98425196850393704" header="0.51181102362204722" footer="0.51181102362204722"/>
  <pageSetup paperSize="9" scale="60" fitToWidth="2" orientation="landscape" horizontalDpi="4294967292" verticalDpi="4294967292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workbookViewId="0">
      <selection activeCell="A14" sqref="A14"/>
    </sheetView>
  </sheetViews>
  <sheetFormatPr defaultColWidth="10.58203125" defaultRowHeight="14"/>
  <cols>
    <col min="1" max="1" width="10.58203125" customWidth="1"/>
    <col min="2" max="2" width="20.08203125" customWidth="1"/>
  </cols>
  <sheetData>
    <row r="1" spans="1:6">
      <c r="A1" s="1" t="s">
        <v>40</v>
      </c>
      <c r="B1" s="1"/>
      <c r="C1" s="2">
        <v>1000</v>
      </c>
    </row>
    <row r="2" spans="1:6">
      <c r="A2" s="1"/>
      <c r="B2" s="1" t="s">
        <v>41</v>
      </c>
      <c r="C2" s="2">
        <v>3000</v>
      </c>
    </row>
    <row r="3" spans="1:6">
      <c r="A3" s="1"/>
      <c r="B3" s="1" t="s">
        <v>0</v>
      </c>
      <c r="C3" s="2">
        <v>1000</v>
      </c>
    </row>
    <row r="4" spans="1:6">
      <c r="A4" s="1"/>
      <c r="B4" s="1" t="s">
        <v>1</v>
      </c>
      <c r="C4" s="2">
        <v>1000</v>
      </c>
    </row>
    <row r="5" spans="1:6">
      <c r="A5" s="1"/>
      <c r="B5" s="1" t="s">
        <v>2</v>
      </c>
      <c r="C5" s="2">
        <v>1000</v>
      </c>
    </row>
    <row r="6" spans="1:6">
      <c r="A6" s="1"/>
      <c r="B6" s="1" t="s">
        <v>3</v>
      </c>
      <c r="C6" s="2">
        <v>1000</v>
      </c>
    </row>
    <row r="7" spans="1:6">
      <c r="A7" s="1"/>
      <c r="B7" s="1"/>
      <c r="C7" s="2"/>
    </row>
    <row r="8" spans="1:6">
      <c r="A8" s="1" t="s">
        <v>4</v>
      </c>
      <c r="B8" s="1"/>
      <c r="C8" s="2">
        <v>8000</v>
      </c>
    </row>
    <row r="9" spans="1:6">
      <c r="A9" s="1"/>
      <c r="B9" s="1"/>
      <c r="C9" s="1"/>
    </row>
    <row r="10" spans="1:6">
      <c r="A10" s="1" t="s">
        <v>5</v>
      </c>
      <c r="B10" s="1"/>
      <c r="C10" s="1"/>
    </row>
    <row r="11" spans="1:6">
      <c r="A11" s="1"/>
      <c r="B11" s="107" t="s">
        <v>6</v>
      </c>
      <c r="C11" s="2">
        <v>0</v>
      </c>
      <c r="F11" s="108"/>
    </row>
    <row r="12" spans="1:6">
      <c r="A12" s="1"/>
      <c r="B12" s="1" t="s">
        <v>7</v>
      </c>
      <c r="C12" s="2">
        <v>5000</v>
      </c>
      <c r="F12" s="108"/>
    </row>
    <row r="13" spans="1:6">
      <c r="A13" s="1"/>
      <c r="B13" s="1" t="s">
        <v>8</v>
      </c>
      <c r="C13" s="2">
        <f>ROUNDUP(F14/500,0)*500</f>
        <v>6500</v>
      </c>
    </row>
    <row r="14" spans="1:6">
      <c r="A14" s="1"/>
      <c r="B14" s="107" t="s">
        <v>9</v>
      </c>
      <c r="C14" s="2">
        <v>0</v>
      </c>
      <c r="F14" s="108">
        <v>6500</v>
      </c>
    </row>
    <row r="15" spans="1:6">
      <c r="A15" s="1"/>
      <c r="B15" s="107" t="s">
        <v>10</v>
      </c>
      <c r="C15" s="2">
        <v>0</v>
      </c>
    </row>
  </sheetData>
  <phoneticPr fontId="2"/>
  <pageMargins left="0.75" right="0.75" top="1" bottom="1" header="0.51200000000000001" footer="0.51200000000000001"/>
  <pageSetup paperSize="0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仮単価</vt:lpstr>
    </vt:vector>
  </TitlesOfParts>
  <Company>竹原製煉所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草野　峰晴</dc:creator>
  <cp:lastModifiedBy>髙階　浩二</cp:lastModifiedBy>
  <cp:lastPrinted>2016-04-01T02:12:25Z</cp:lastPrinted>
  <dcterms:created xsi:type="dcterms:W3CDTF">2001-05-18T12:12:17Z</dcterms:created>
  <dcterms:modified xsi:type="dcterms:W3CDTF">2025-03-19T02:28:40Z</dcterms:modified>
</cp:coreProperties>
</file>